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ikichi/dkchseki/SatPoverty/dseki_pbr/"/>
    </mc:Choice>
  </mc:AlternateContent>
  <xr:revisionPtr revIDLastSave="0" documentId="13_ncr:1_{BBBA51D8-8E3B-2543-8D55-391394FB5553}" xr6:coauthVersionLast="46" xr6:coauthVersionMax="46" xr10:uidLastSave="{00000000-0000-0000-0000-000000000000}"/>
  <bookViews>
    <workbookView xWindow="0" yWindow="500" windowWidth="28080" windowHeight="14460" xr2:uid="{16E67566-A7A3-024B-9B90-008ADC44445A}"/>
  </bookViews>
  <sheets>
    <sheet name="database" sheetId="1" r:id="rId1"/>
    <sheet name="footnot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3" i="1" l="1"/>
  <c r="F185" i="1"/>
  <c r="E185" i="1"/>
  <c r="E184" i="1"/>
  <c r="F184" i="1"/>
  <c r="E183" i="1"/>
  <c r="E182" i="1"/>
  <c r="F181" i="1"/>
  <c r="E181" i="1"/>
  <c r="E180" i="1"/>
  <c r="E179" i="1"/>
  <c r="E178" i="1"/>
  <c r="K177" i="1"/>
  <c r="J177" i="1"/>
  <c r="I177" i="1"/>
  <c r="H177" i="1"/>
  <c r="F177" i="1"/>
  <c r="E177" i="1"/>
  <c r="F176" i="1"/>
  <c r="E176" i="1"/>
  <c r="E175" i="1"/>
  <c r="E174" i="1"/>
  <c r="F174" i="1"/>
  <c r="F173" i="1"/>
  <c r="E173" i="1"/>
  <c r="E172" i="1"/>
  <c r="E171" i="1"/>
  <c r="E170" i="1"/>
  <c r="E169" i="1" l="1"/>
  <c r="H162" i="1"/>
  <c r="I162" i="1"/>
  <c r="J162" i="1"/>
  <c r="K162" i="1"/>
  <c r="H163" i="1"/>
  <c r="I163" i="1"/>
  <c r="J163" i="1"/>
  <c r="K163" i="1"/>
  <c r="H164" i="1"/>
  <c r="I164" i="1"/>
  <c r="J164" i="1"/>
  <c r="K164" i="1"/>
  <c r="H165" i="1"/>
  <c r="I165" i="1"/>
  <c r="J165" i="1"/>
  <c r="K165" i="1"/>
  <c r="H166" i="1"/>
  <c r="I166" i="1"/>
  <c r="J166" i="1"/>
  <c r="K166" i="1"/>
  <c r="H167" i="1"/>
  <c r="I167" i="1"/>
  <c r="J167" i="1"/>
  <c r="K167" i="1"/>
  <c r="H168" i="1"/>
  <c r="I168" i="1"/>
  <c r="J168" i="1"/>
  <c r="K168" i="1"/>
  <c r="H169" i="1"/>
  <c r="I169" i="1"/>
  <c r="J169" i="1"/>
  <c r="K169" i="1"/>
  <c r="H170" i="1"/>
  <c r="I170" i="1"/>
  <c r="J170" i="1"/>
  <c r="K170" i="1"/>
  <c r="H171" i="1"/>
  <c r="I171" i="1"/>
  <c r="J171" i="1"/>
  <c r="K171" i="1"/>
  <c r="H172" i="1"/>
  <c r="I172" i="1"/>
  <c r="J172" i="1"/>
  <c r="K172" i="1"/>
  <c r="H173" i="1"/>
  <c r="I173" i="1"/>
  <c r="J173" i="1"/>
  <c r="K173" i="1"/>
  <c r="H174" i="1"/>
  <c r="I174" i="1"/>
  <c r="J174" i="1"/>
  <c r="K174" i="1"/>
  <c r="H175" i="1"/>
  <c r="I175" i="1"/>
  <c r="J175" i="1"/>
  <c r="K175" i="1"/>
  <c r="H176" i="1"/>
  <c r="I176" i="1"/>
  <c r="J176" i="1"/>
  <c r="K176" i="1"/>
  <c r="H178" i="1"/>
  <c r="I178" i="1"/>
  <c r="J178" i="1"/>
  <c r="K178" i="1"/>
  <c r="H179" i="1"/>
  <c r="I179" i="1"/>
  <c r="J179" i="1"/>
  <c r="K179" i="1"/>
  <c r="H180" i="1"/>
  <c r="I180" i="1"/>
  <c r="J180" i="1"/>
  <c r="K180" i="1"/>
  <c r="H181" i="1"/>
  <c r="I181" i="1"/>
  <c r="J181" i="1"/>
  <c r="K181" i="1"/>
  <c r="H182" i="1"/>
  <c r="I182" i="1"/>
  <c r="J182" i="1"/>
  <c r="K182" i="1"/>
  <c r="H183" i="1"/>
  <c r="I183" i="1"/>
  <c r="J183" i="1"/>
  <c r="K183" i="1"/>
  <c r="H184" i="1"/>
  <c r="I184" i="1"/>
  <c r="J184" i="1"/>
  <c r="K184" i="1"/>
  <c r="H185" i="1"/>
  <c r="I185" i="1"/>
  <c r="J185" i="1"/>
  <c r="K185" i="1"/>
  <c r="H186" i="1"/>
  <c r="I186" i="1"/>
  <c r="J186" i="1"/>
  <c r="K186" i="1"/>
  <c r="H187" i="1"/>
  <c r="I187" i="1"/>
  <c r="J187" i="1"/>
  <c r="K187" i="1"/>
  <c r="H188" i="1"/>
  <c r="I188" i="1"/>
  <c r="J188" i="1"/>
  <c r="K188" i="1"/>
  <c r="H189" i="1"/>
  <c r="I189" i="1"/>
  <c r="J189" i="1"/>
  <c r="K189" i="1"/>
  <c r="H190" i="1"/>
  <c r="I190" i="1"/>
  <c r="J190" i="1"/>
  <c r="K190" i="1"/>
  <c r="H191" i="1"/>
  <c r="I191" i="1"/>
  <c r="J191" i="1"/>
  <c r="K191" i="1"/>
  <c r="H192" i="1"/>
  <c r="I192" i="1"/>
  <c r="J192" i="1"/>
  <c r="K192" i="1"/>
  <c r="H193" i="1"/>
  <c r="I193" i="1"/>
  <c r="J193" i="1"/>
  <c r="K193" i="1"/>
  <c r="H194" i="1"/>
  <c r="I194" i="1"/>
  <c r="J194" i="1"/>
  <c r="K194" i="1"/>
  <c r="H195" i="1"/>
  <c r="I195" i="1"/>
  <c r="J195" i="1"/>
  <c r="K195" i="1"/>
  <c r="H196" i="1"/>
  <c r="I196" i="1"/>
  <c r="J196" i="1"/>
  <c r="K196" i="1"/>
  <c r="H197" i="1"/>
  <c r="I197" i="1"/>
  <c r="J197" i="1"/>
  <c r="K197" i="1"/>
  <c r="H198" i="1"/>
  <c r="I198" i="1"/>
  <c r="J198" i="1"/>
  <c r="K198" i="1"/>
  <c r="H199" i="1"/>
  <c r="I199" i="1"/>
  <c r="J199" i="1"/>
  <c r="K199" i="1"/>
  <c r="H200" i="1"/>
  <c r="I200" i="1"/>
  <c r="J200" i="1"/>
  <c r="K200" i="1"/>
  <c r="H201" i="1"/>
  <c r="I201" i="1"/>
  <c r="J201" i="1"/>
  <c r="K201" i="1"/>
  <c r="H202" i="1"/>
  <c r="I202" i="1"/>
  <c r="J202" i="1"/>
  <c r="K202" i="1"/>
  <c r="H203" i="1"/>
  <c r="I203" i="1"/>
  <c r="J203" i="1"/>
  <c r="K203" i="1"/>
  <c r="H204" i="1"/>
  <c r="I204" i="1"/>
  <c r="J204" i="1"/>
  <c r="K204" i="1"/>
  <c r="H205" i="1"/>
  <c r="I205" i="1"/>
  <c r="J205" i="1"/>
  <c r="K205" i="1"/>
  <c r="H206" i="1"/>
  <c r="I206" i="1"/>
  <c r="J206" i="1"/>
  <c r="K206" i="1"/>
  <c r="H207" i="1"/>
  <c r="I207" i="1"/>
  <c r="J207" i="1"/>
  <c r="K207" i="1"/>
  <c r="H208" i="1"/>
  <c r="I208" i="1"/>
  <c r="J208" i="1"/>
  <c r="K208" i="1"/>
  <c r="H209" i="1"/>
  <c r="I209" i="1"/>
  <c r="J209" i="1"/>
  <c r="K209" i="1"/>
  <c r="H210" i="1"/>
  <c r="I210" i="1"/>
  <c r="J210" i="1"/>
  <c r="K210" i="1"/>
  <c r="H211" i="1"/>
  <c r="I211" i="1"/>
  <c r="J211" i="1"/>
  <c r="K211" i="1"/>
  <c r="H212" i="1"/>
  <c r="I212" i="1"/>
  <c r="J212" i="1"/>
  <c r="K212" i="1"/>
  <c r="H213" i="1"/>
  <c r="I213" i="1"/>
  <c r="J213" i="1"/>
  <c r="K213" i="1"/>
  <c r="H214" i="1"/>
  <c r="I214" i="1"/>
  <c r="J214" i="1"/>
  <c r="K214" i="1"/>
  <c r="H215" i="1"/>
  <c r="I215" i="1"/>
  <c r="J215" i="1"/>
  <c r="K215" i="1"/>
  <c r="H216" i="1"/>
  <c r="I216" i="1"/>
  <c r="J216" i="1"/>
  <c r="K216" i="1"/>
  <c r="H217" i="1"/>
  <c r="I217" i="1"/>
  <c r="J217" i="1"/>
  <c r="K217" i="1"/>
  <c r="F168" i="1"/>
  <c r="E168" i="1"/>
  <c r="F167" i="1"/>
  <c r="E167" i="1"/>
  <c r="F166" i="1"/>
  <c r="E166" i="1"/>
  <c r="E165" i="1"/>
  <c r="F164" i="1"/>
  <c r="E164" i="1"/>
  <c r="F163" i="1"/>
  <c r="F160" i="1"/>
  <c r="F159" i="1"/>
  <c r="E159" i="1"/>
  <c r="K161" i="1" l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5" i="1"/>
  <c r="K124" i="1"/>
  <c r="K123" i="1"/>
  <c r="K122" i="1"/>
  <c r="K120" i="1"/>
  <c r="K119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6" i="1"/>
  <c r="I123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4" i="1"/>
  <c r="I103" i="1"/>
  <c r="I102" i="1"/>
  <c r="I101" i="1"/>
  <c r="I100" i="1"/>
  <c r="I99" i="1"/>
  <c r="I98" i="1"/>
  <c r="I97" i="1"/>
  <c r="I96" i="1"/>
  <c r="I95" i="1"/>
  <c r="I93" i="1"/>
  <c r="I91" i="1"/>
  <c r="I90" i="1"/>
  <c r="I89" i="1"/>
  <c r="I88" i="1"/>
  <c r="I87" i="1"/>
  <c r="I86" i="1"/>
  <c r="I84" i="1"/>
  <c r="I83" i="1"/>
  <c r="I82" i="1"/>
  <c r="I81" i="1"/>
  <c r="I80" i="1"/>
  <c r="I79" i="1"/>
  <c r="I78" i="1"/>
  <c r="I77" i="1"/>
  <c r="I75" i="1"/>
  <c r="I74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8" i="1"/>
  <c r="I37" i="1"/>
  <c r="I36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7" i="1"/>
  <c r="I16" i="1"/>
  <c r="I14" i="1"/>
  <c r="I13" i="1"/>
  <c r="I12" i="1"/>
  <c r="I11" i="1"/>
  <c r="I10" i="1"/>
  <c r="I9" i="1"/>
  <c r="I8" i="1"/>
  <c r="I3" i="1"/>
  <c r="F156" i="1" l="1"/>
  <c r="E156" i="1"/>
  <c r="E155" i="1"/>
  <c r="J153" i="1"/>
  <c r="H153" i="1"/>
  <c r="F151" i="1"/>
  <c r="E150" i="1"/>
  <c r="F149" i="1"/>
  <c r="E149" i="1"/>
  <c r="J149" i="1"/>
  <c r="J150" i="1"/>
  <c r="J151" i="1"/>
  <c r="J152" i="1"/>
  <c r="J154" i="1"/>
  <c r="J155" i="1"/>
  <c r="J156" i="1"/>
  <c r="J157" i="1"/>
  <c r="J158" i="1"/>
  <c r="J159" i="1"/>
  <c r="J160" i="1"/>
  <c r="J161" i="1"/>
  <c r="J148" i="1"/>
  <c r="F148" i="1"/>
  <c r="E148" i="1"/>
  <c r="F145" i="1"/>
  <c r="E145" i="1"/>
  <c r="F144" i="1"/>
  <c r="E144" i="1"/>
  <c r="E143" i="1"/>
  <c r="F141" i="1"/>
  <c r="F139" i="1"/>
  <c r="E139" i="1"/>
  <c r="F137" i="1"/>
  <c r="F138" i="1"/>
  <c r="E138" i="1"/>
  <c r="J137" i="1"/>
  <c r="H137" i="1"/>
  <c r="F136" i="1"/>
  <c r="E136" i="1"/>
  <c r="J127" i="1" l="1"/>
  <c r="F120" i="1"/>
  <c r="F119" i="1"/>
  <c r="J116" i="1" l="1"/>
  <c r="H116" i="1"/>
  <c r="E114" i="1"/>
  <c r="E112" i="1" l="1"/>
  <c r="E109" i="1"/>
  <c r="E107" i="1"/>
  <c r="E106" i="1"/>
  <c r="E103" i="1"/>
  <c r="E102" i="1"/>
  <c r="E100" i="1"/>
  <c r="F96" i="1"/>
  <c r="E93" i="1"/>
  <c r="F82" i="1"/>
  <c r="F79" i="1" l="1"/>
  <c r="F78" i="1"/>
  <c r="F74" i="1"/>
  <c r="F73" i="1"/>
  <c r="F68" i="1" l="1"/>
  <c r="H69" i="1"/>
  <c r="H70" i="1"/>
  <c r="H71" i="1"/>
  <c r="H74" i="1"/>
  <c r="H75" i="1"/>
  <c r="H77" i="1"/>
  <c r="H78" i="1"/>
  <c r="H79" i="1"/>
  <c r="H80" i="1"/>
  <c r="H81" i="1"/>
  <c r="H82" i="1"/>
  <c r="H83" i="1"/>
  <c r="H84" i="1"/>
  <c r="H86" i="1"/>
  <c r="H87" i="1"/>
  <c r="H88" i="1"/>
  <c r="H89" i="1"/>
  <c r="H90" i="1"/>
  <c r="H91" i="1"/>
  <c r="H93" i="1"/>
  <c r="H95" i="1"/>
  <c r="H96" i="1"/>
  <c r="H97" i="1"/>
  <c r="H98" i="1"/>
  <c r="H99" i="1"/>
  <c r="H100" i="1"/>
  <c r="H101" i="1"/>
  <c r="H102" i="1"/>
  <c r="H103" i="1"/>
  <c r="H104" i="1"/>
  <c r="H106" i="1"/>
  <c r="H107" i="1"/>
  <c r="H108" i="1"/>
  <c r="H109" i="1"/>
  <c r="H110" i="1"/>
  <c r="H111" i="1"/>
  <c r="H112" i="1"/>
  <c r="H113" i="1"/>
  <c r="H114" i="1"/>
  <c r="H115" i="1"/>
  <c r="H117" i="1"/>
  <c r="H118" i="1"/>
  <c r="H119" i="1"/>
  <c r="H120" i="1"/>
  <c r="H121" i="1"/>
  <c r="H123" i="1"/>
  <c r="H126" i="1"/>
  <c r="H128" i="1"/>
  <c r="H129" i="1"/>
  <c r="H130" i="1"/>
  <c r="H131" i="1"/>
  <c r="H132" i="1"/>
  <c r="H133" i="1"/>
  <c r="H134" i="1"/>
  <c r="H135" i="1"/>
  <c r="H136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4" i="1"/>
  <c r="H155" i="1"/>
  <c r="H156" i="1"/>
  <c r="H157" i="1"/>
  <c r="H158" i="1"/>
  <c r="H159" i="1"/>
  <c r="H160" i="1"/>
  <c r="H161" i="1"/>
  <c r="H68" i="1"/>
  <c r="H67" i="1"/>
  <c r="H66" i="1"/>
  <c r="H65" i="1"/>
  <c r="F65" i="1"/>
  <c r="H64" i="1"/>
  <c r="H63" i="1"/>
  <c r="H62" i="1"/>
  <c r="H61" i="1"/>
  <c r="H60" i="1" l="1"/>
  <c r="H59" i="1"/>
  <c r="H58" i="1"/>
  <c r="H57" i="1"/>
  <c r="H56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8" i="1"/>
  <c r="H37" i="1"/>
  <c r="H36" i="1"/>
  <c r="H33" i="1"/>
  <c r="H32" i="1"/>
  <c r="J32" i="1"/>
  <c r="H31" i="1"/>
  <c r="H30" i="1"/>
  <c r="H29" i="1"/>
  <c r="F29" i="1"/>
  <c r="H28" i="1" l="1"/>
  <c r="H27" i="1"/>
  <c r="H26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9" i="1"/>
  <c r="J120" i="1"/>
  <c r="J122" i="1"/>
  <c r="J124" i="1"/>
  <c r="J125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4" i="1"/>
  <c r="J145" i="1"/>
  <c r="J146" i="1"/>
  <c r="J147" i="1"/>
  <c r="J4" i="1"/>
  <c r="J2" i="1"/>
  <c r="H3" i="1"/>
  <c r="H24" i="1" l="1"/>
  <c r="H23" i="1"/>
  <c r="H22" i="1" l="1"/>
  <c r="E22" i="1"/>
  <c r="H21" i="1"/>
  <c r="H20" i="1"/>
  <c r="F20" i="1"/>
  <c r="H19" i="1"/>
  <c r="H17" i="1" l="1"/>
  <c r="H16" i="1"/>
  <c r="H14" i="1"/>
  <c r="H13" i="1"/>
  <c r="H12" i="1"/>
  <c r="H8" i="1"/>
  <c r="H11" i="1"/>
  <c r="H10" i="1"/>
  <c r="H9" i="1"/>
</calcChain>
</file>

<file path=xl/sharedStrings.xml><?xml version="1.0" encoding="utf-8"?>
<sst xmlns="http://schemas.openxmlformats.org/spreadsheetml/2006/main" count="963" uniqueCount="580">
  <si>
    <t>名前</t>
    <rPh sb="0" eb="2">
      <t xml:space="preserve">ナマエ </t>
    </rPh>
    <phoneticPr fontId="1"/>
  </si>
  <si>
    <t>データURL</t>
    <phoneticPr fontId="1"/>
  </si>
  <si>
    <t>空間分解能 [m]</t>
    <rPh sb="0" eb="5">
      <t xml:space="preserve">クウカンブンカイノウ </t>
    </rPh>
    <phoneticPr fontId="1"/>
  </si>
  <si>
    <t>観測領域</t>
    <rPh sb="0" eb="2">
      <t xml:space="preserve">カンソク </t>
    </rPh>
    <rPh sb="2" eb="4">
      <t xml:space="preserve">リョウイキ </t>
    </rPh>
    <phoneticPr fontId="1"/>
  </si>
  <si>
    <t>時間分解能 [day]</t>
    <rPh sb="0" eb="5">
      <t xml:space="preserve">ジカンブンカイノウ </t>
    </rPh>
    <phoneticPr fontId="1"/>
  </si>
  <si>
    <t>ASTER L1T Radiance</t>
    <phoneticPr fontId="1"/>
  </si>
  <si>
    <t>観測開始時期</t>
    <rPh sb="0" eb="2">
      <t xml:space="preserve">カンソク </t>
    </rPh>
    <rPh sb="2" eb="4">
      <t xml:space="preserve">カイシ </t>
    </rPh>
    <rPh sb="4" eb="6">
      <t xml:space="preserve">ジキ </t>
    </rPh>
    <phoneticPr fontId="1"/>
  </si>
  <si>
    <t>観測終了時期</t>
    <rPh sb="0" eb="4">
      <t xml:space="preserve">カンソクシュウリョウ </t>
    </rPh>
    <rPh sb="4" eb="6">
      <t xml:space="preserve">ジキ </t>
    </rPh>
    <phoneticPr fontId="1"/>
  </si>
  <si>
    <t>https://developers.google.com/earth-engine/datasets/catalog/ASTER_AST_L1T_003</t>
  </si>
  <si>
    <t>メモ</t>
    <phoneticPr fontId="1"/>
  </si>
  <si>
    <t>Sentinel-1 SAR GRD: C-band Synthetic Aperture Radar Ground Range Detected, log scaling</t>
    <phoneticPr fontId="1"/>
  </si>
  <si>
    <t>https://developers.google.com/earth-engine/datasets/catalog/COPERNICUS_S1_GRD</t>
    <phoneticPr fontId="1"/>
  </si>
  <si>
    <t>SAR C band (HH, HV, VV, VH, angle)</t>
    <phoneticPr fontId="1"/>
  </si>
  <si>
    <t>Sentinel-2 MSI: MultiSpectral Instrument, Level-1C</t>
    <phoneticPr fontId="1"/>
  </si>
  <si>
    <t>https://developers.google.com/earth-engine/datasets/catalog/COPERNICUS_S2</t>
    <phoneticPr fontId="1"/>
  </si>
  <si>
    <t>Level-2: https://developers.google.com/earth-engine/datasets/catalog/COPERNICUS_S2_SR</t>
    <phoneticPr fontId="1"/>
  </si>
  <si>
    <t>Sentinel-3 OLCI EFR: Ocean and Land Color Instrument Earth Observation Full Resolution</t>
    <phoneticPr fontId="1"/>
  </si>
  <si>
    <t>global</t>
    <phoneticPr fontId="1"/>
  </si>
  <si>
    <t>Sentinel-5P NRTI AER AI: Near Real-Time UV Aerosol Index</t>
    <phoneticPr fontId="1"/>
  </si>
  <si>
    <t>https://developers.google.com/earth-engine/datasets/catalog/COPERNICUS_S5P_NRTI_L3_AER_AI</t>
    <phoneticPr fontId="1"/>
  </si>
  <si>
    <t>USGS Landsat 5 MSS Collection 1 Tier 1 Raw Scenes</t>
    <phoneticPr fontId="1"/>
  </si>
  <si>
    <t>地域: 日本</t>
    <rPh sb="0" eb="2">
      <t xml:space="preserve">チイキ </t>
    </rPh>
    <rPh sb="4" eb="6">
      <t xml:space="preserve">ニホン </t>
    </rPh>
    <phoneticPr fontId="1"/>
  </si>
  <si>
    <t>念頭: CEOで利用する</t>
    <rPh sb="0" eb="2">
      <t xml:space="preserve">ネントウ </t>
    </rPh>
    <rPh sb="8" eb="10">
      <t xml:space="preserve">リヨウスル </t>
    </rPh>
    <phoneticPr fontId="1"/>
  </si>
  <si>
    <t>PML_V2: Coupled Evapotranspiration and Gross Primary Product</t>
    <phoneticPr fontId="1"/>
  </si>
  <si>
    <t>https://developers.google.com/earth-engine/datasets/catalog/CAS_IGSNRR_PML_V2</t>
  </si>
  <si>
    <t>inf</t>
    <phoneticPr fontId="1"/>
  </si>
  <si>
    <t>GPWv411: Basic Demographic Characteristics (Gridded Population of the World Version 4.11)</t>
    <phoneticPr fontId="1"/>
  </si>
  <si>
    <t>https://developers.google.com/earth-engine/datasets/catalog/CIESIN_GPWv411_GPW_Basic_Demographic_Characteristics</t>
    <phoneticPr fontId="1"/>
  </si>
  <si>
    <t>Copernicus Global Land Cover Layers: CGLS-LC100 collection 2</t>
    <phoneticPr fontId="1"/>
  </si>
  <si>
    <t>https://developers.google.com/earth-engine/datasets/catalog/COPERNICUS_Landcover_100m_Proba-V_Global</t>
  </si>
  <si>
    <t>Global ALOS CHILI (Continuous Heat-Insolation Load Index)</t>
    <phoneticPr fontId="1"/>
  </si>
  <si>
    <t>https://developers.google.com/earth-engine/datasets/catalog/CSP_ERGo_1_0_Global_ALOS_CHILI</t>
    <phoneticPr fontId="1"/>
  </si>
  <si>
    <t xml:space="preserve">日射量がどのくらい多いか = 気候変動にどのくらい敏感か。SRTM ver., NED ver., landforms topographic diversity </t>
    <rPh sb="0" eb="3">
      <t xml:space="preserve">ニッシャリョウ </t>
    </rPh>
    <rPh sb="9" eb="10">
      <t xml:space="preserve">オオイカ </t>
    </rPh>
    <rPh sb="15" eb="19">
      <t xml:space="preserve">キコウヘンドウ </t>
    </rPh>
    <rPh sb="25" eb="27">
      <t xml:space="preserve">ビンカン </t>
    </rPh>
    <phoneticPr fontId="1"/>
  </si>
  <si>
    <t>CSP gHM: Global Human Modification</t>
    <phoneticPr fontId="1"/>
  </si>
  <si>
    <t>https://developers.google.com/earth-engine/datasets/catalog/CSP_HM_GlobalHumanModification</t>
    <phoneticPr fontId="1"/>
  </si>
  <si>
    <t>ERA5 Daily aggregates - Latest climate reanalysis produced by ECMWF / Copernicus Climate Change Service</t>
    <phoneticPr fontId="1"/>
  </si>
  <si>
    <t>https://developers.google.com/earth-engine/datasets/catalog/ECMWF_ERA5_DAILY</t>
  </si>
  <si>
    <t>EO-1 Hyperion Hyperspectral Imager</t>
    <phoneticPr fontId="1"/>
  </si>
  <si>
    <t>まばら</t>
    <phoneticPr fontId="1"/>
  </si>
  <si>
    <t>365?</t>
    <phoneticPr fontId="1"/>
  </si>
  <si>
    <t>https://developers.google.com/earth-engine/datasets/catalog/EO1_HYPERION</t>
    <phoneticPr fontId="1"/>
  </si>
  <si>
    <t>GlobCover: Global Land Cover Map</t>
    <phoneticPr fontId="1"/>
  </si>
  <si>
    <t>FIRMS: Fire Information for Resource Management System</t>
    <phoneticPr fontId="1"/>
  </si>
  <si>
    <t>1?</t>
    <phoneticPr fontId="1"/>
  </si>
  <si>
    <t>定点時系列観測できない？</t>
    <rPh sb="0" eb="2">
      <t xml:space="preserve">テイテン </t>
    </rPh>
    <rPh sb="2" eb="5">
      <t xml:space="preserve">ジケイレツ </t>
    </rPh>
    <rPh sb="5" eb="7">
      <t xml:space="preserve">カンソク </t>
    </rPh>
    <phoneticPr fontId="1"/>
  </si>
  <si>
    <t>https://developers.google.com/earth-engine/datasets/catalog/ESA_GLOBCOVER_L4_200901_200912_V2_3</t>
    <phoneticPr fontId="1"/>
  </si>
  <si>
    <t>https://developers.google.com/earth-engine/datasets/catalog/LANDSAT_LM05_C01_T1</t>
    <phoneticPr fontId="1"/>
  </si>
  <si>
    <t>http://www.cnsageo.com/#/dataQueryMain?modelName=1&amp;language=false&amp;code=2</t>
  </si>
  <si>
    <t>Gaofen</t>
    <phoneticPr fontId="1"/>
  </si>
  <si>
    <t>https://developers.google.com/earth-engine/datasets/catalog/COPERNICUS_S3_OLCI</t>
    <phoneticPr fontId="1"/>
  </si>
  <si>
    <t>GFW (Global Fishing Watch) Daily Fishing Hours</t>
    <phoneticPr fontId="1"/>
  </si>
  <si>
    <t>https://developers.google.com/earth-engine/datasets/catalog/GFW_GFF_V1_fishing_hours</t>
  </si>
  <si>
    <t>GLCF: Landsat Tree Cover Continuous Fields</t>
    <phoneticPr fontId="1"/>
  </si>
  <si>
    <t>森林被覆量</t>
    <rPh sb="0" eb="2">
      <t xml:space="preserve">シンリン </t>
    </rPh>
    <rPh sb="2" eb="5">
      <t xml:space="preserve">ヒフクリョウ </t>
    </rPh>
    <phoneticPr fontId="1"/>
  </si>
  <si>
    <t>https://developers.google.com/earth-engine/datasets/catalog/GLCF_GLS_TCC</t>
  </si>
  <si>
    <t>GLCF: Landsat Global Inland Water</t>
    <phoneticPr fontId="1"/>
  </si>
  <si>
    <t>内陸水量（湖や川など）</t>
    <rPh sb="0" eb="2">
      <t xml:space="preserve">ナイリク </t>
    </rPh>
    <rPh sb="2" eb="4">
      <t xml:space="preserve">スイリョウ </t>
    </rPh>
    <rPh sb="5" eb="6">
      <t xml:space="preserve">ミズウミ </t>
    </rPh>
    <rPh sb="7" eb="8">
      <t xml:space="preserve">カワナド </t>
    </rPh>
    <phoneticPr fontId="1"/>
  </si>
  <si>
    <t>https://developers.google.com/earth-engine/datasets/catalog/GLCF_GLS_WATER</t>
    <phoneticPr fontId="1"/>
  </si>
  <si>
    <t>GLIMS: Global Land Ice Measurements from Space - 2016</t>
    <phoneticPr fontId="1"/>
  </si>
  <si>
    <t>https://developers.google.com/earth-engine/datasets/catalog/GLIMS_2016</t>
  </si>
  <si>
    <t>氷河分布図。2015年版と2017年版</t>
    <rPh sb="0" eb="2">
      <t xml:space="preserve">ヒョウガ </t>
    </rPh>
    <rPh sb="2" eb="5">
      <t xml:space="preserve">ブンプズ </t>
    </rPh>
    <rPh sb="10" eb="12">
      <t xml:space="preserve">ネンバン </t>
    </rPh>
    <rPh sb="17" eb="19">
      <t xml:space="preserve">ネンバン </t>
    </rPh>
    <phoneticPr fontId="1"/>
  </si>
  <si>
    <t>HYCOM: Hybrid Coordinate Ocean Model, Sea Surface Elevation</t>
    <phoneticPr fontId="1"/>
  </si>
  <si>
    <t>https://developers.google.com/earth-engine/datasets/catalog/HYCOM_sea_surface_elevation</t>
    <phoneticPr fontId="1"/>
  </si>
  <si>
    <t>TerraClimate: Monthly Climate and Climatic Water Balance for Global Terrestrial Surfaces, University of Idaho</t>
    <phoneticPr fontId="1"/>
  </si>
  <si>
    <t xml:space="preserve">海面上昇, 海水温度, 塩分濃度, 海流速度, </t>
    <rPh sb="0" eb="2">
      <t xml:space="preserve">カイメン </t>
    </rPh>
    <rPh sb="2" eb="4">
      <t xml:space="preserve">ジョウショウド </t>
    </rPh>
    <rPh sb="6" eb="10">
      <t xml:space="preserve">カイスイオンド </t>
    </rPh>
    <rPh sb="12" eb="16">
      <t xml:space="preserve">エンブンノウド </t>
    </rPh>
    <rPh sb="18" eb="22">
      <t xml:space="preserve">カイリュウソクド </t>
    </rPh>
    <phoneticPr fontId="1"/>
  </si>
  <si>
    <t>https://developers.google.com/earth-engine/datasets/catalog/IDAHO_EPSCOR_TERRACLIMATE</t>
    <phoneticPr fontId="1"/>
  </si>
  <si>
    <t>風速、気温、降雨量、蒸発量、日射量（正確な定義は不明。https://www.goes-r.gov/products/baseline-DSR.html か??）など。気候に関わる</t>
    <rPh sb="0" eb="2">
      <t xml:space="preserve">フウソク </t>
    </rPh>
    <rPh sb="3" eb="5">
      <t xml:space="preserve">キオン </t>
    </rPh>
    <rPh sb="6" eb="8">
      <t xml:space="preserve">コウウウリョウ </t>
    </rPh>
    <rPh sb="8" eb="9">
      <t xml:space="preserve">リョウ </t>
    </rPh>
    <rPh sb="10" eb="13">
      <t xml:space="preserve">ジョウハツリョウ </t>
    </rPh>
    <rPh sb="14" eb="17">
      <t xml:space="preserve">ニッシャリョウ </t>
    </rPh>
    <rPh sb="18" eb="20">
      <t>_x0000__x0000__x0002__x0005__x0003__x0002_	_x0006__x0002__x0011__x0008__x0001__x0015_
_x0003__x001E__x000E_</t>
    </rPh>
    <phoneticPr fontId="1"/>
  </si>
  <si>
    <t>ALOS/AVNIR-2 ORI</t>
    <phoneticPr fontId="1"/>
  </si>
  <si>
    <t>Japan</t>
    <phoneticPr fontId="1"/>
  </si>
  <si>
    <t>だいたい数ヶ月–1年頻度</t>
    <rPh sb="4" eb="5">
      <t xml:space="preserve">スウカゲツ </t>
    </rPh>
    <rPh sb="9" eb="10">
      <t xml:space="preserve">ネン </t>
    </rPh>
    <rPh sb="10" eb="12">
      <t xml:space="preserve">ヒンド </t>
    </rPh>
    <phoneticPr fontId="1"/>
  </si>
  <si>
    <t>https://developers.google.com/earth-engine/datasets/catalog/JAXA_ALOS_AVNIR-2_ORI</t>
    <phoneticPr fontId="1"/>
  </si>
  <si>
    <t>ALOS DSM: Global 30m</t>
    <phoneticPr fontId="1"/>
  </si>
  <si>
    <t>海抜高度。</t>
    <rPh sb="0" eb="1">
      <t xml:space="preserve">カイバツコウド </t>
    </rPh>
    <phoneticPr fontId="1"/>
  </si>
  <si>
    <t>https://developers.google.com/earth-engine/datasets/catalog/JAXA_ALOS_AW3D30_V2_2</t>
    <phoneticPr fontId="1"/>
  </si>
  <si>
    <t>Global PALSAR-2/PALSAR Forest/Non-Forest Map</t>
    <phoneticPr fontId="1"/>
  </si>
  <si>
    <t>森林。</t>
    <rPh sb="0" eb="1">
      <t xml:space="preserve">シンリン </t>
    </rPh>
    <phoneticPr fontId="1"/>
  </si>
  <si>
    <t>Global PALSAR-2/PALSAR Yearly Mosaic</t>
    <phoneticPr fontId="1"/>
  </si>
  <si>
    <t>L-band SAR データ。HH, HVあり</t>
    <phoneticPr fontId="1"/>
  </si>
  <si>
    <t>GSMaP Operational: Global Satellite Mapping of Precipitation</t>
    <phoneticPr fontId="1"/>
  </si>
  <si>
    <t>https://developers.google.com/earth-engine/datasets/catalog/JAXA_GPM_L3_GSMaP_v6_operational</t>
  </si>
  <si>
    <t>一時間あたり降雨量。Operational とReanalysis</t>
    <rPh sb="0" eb="3">
      <t xml:space="preserve">イチジカンアタリ </t>
    </rPh>
    <rPh sb="6" eb="9">
      <t xml:space="preserve">コウウリョウ </t>
    </rPh>
    <phoneticPr fontId="1"/>
  </si>
  <si>
    <t>GHSL: Global Human Settlement Layers, Built-Up Grid 1975-1990-2000-2015 (P2016)</t>
    <phoneticPr fontId="1"/>
  </si>
  <si>
    <t>1975, 1990, 2000, 2013,2014年データを使って、建物の有無を調べた。</t>
    <rPh sb="27" eb="28">
      <t xml:space="preserve">ネン </t>
    </rPh>
    <rPh sb="32" eb="33">
      <t xml:space="preserve">ツカッテ </t>
    </rPh>
    <rPh sb="36" eb="38">
      <t xml:space="preserve">タテモノ </t>
    </rPh>
    <rPh sb="39" eb="41">
      <t xml:space="preserve">ウムヲ </t>
    </rPh>
    <rPh sb="42" eb="43">
      <t xml:space="preserve">シラベタ </t>
    </rPh>
    <phoneticPr fontId="1"/>
  </si>
  <si>
    <t>https://developers.google.com/earth-engine/datasets/catalog/JRC_GHSL_P2016_BUILT_LDSMT_GLOBE_V1</t>
  </si>
  <si>
    <t>https://developers.google.com/earth-engine/datasets/catalog/JRC_GHSL_P2016_POP_GPW_GLOBE_V1</t>
  </si>
  <si>
    <t>GHSL: Global Human Settlement Layers, Population Grid 1975-1990-2000-2015 (P2016)</t>
    <phoneticPr fontId="1"/>
  </si>
  <si>
    <t>人口分布。1975, 1990, 2000, 2015年</t>
    <rPh sb="0" eb="2">
      <t xml:space="preserve">ジンコウ </t>
    </rPh>
    <rPh sb="2" eb="4">
      <t xml:space="preserve">ブンプ </t>
    </rPh>
    <rPh sb="27" eb="28">
      <t>_x0000__x0000__x0002_</t>
    </rPh>
    <phoneticPr fontId="1"/>
  </si>
  <si>
    <t>https://developers.google.com/earth-engine/datasets/catalog/JRC_GHSL_P2016_SMOD_POP_GLOBE_V1</t>
  </si>
  <si>
    <t>都市化の度合い。1975, 1990, 2000, 2015 年</t>
    <rPh sb="0" eb="3">
      <t xml:space="preserve">トシカ </t>
    </rPh>
    <rPh sb="4" eb="6">
      <t xml:space="preserve">ドアイ </t>
    </rPh>
    <rPh sb="31" eb="32">
      <t xml:space="preserve">ネン </t>
    </rPh>
    <phoneticPr fontId="1"/>
  </si>
  <si>
    <t>https://developers.google.com/earth-engine/datasets/catalog/JRC_GSW1_1_GlobalSurfaceWater</t>
  </si>
  <si>
    <t>JRC Global Surface Water Mapping Layers, v1.1</t>
    <phoneticPr fontId="1"/>
  </si>
  <si>
    <t>陸地の水について、頻度、履歴、再生度？、分類の情報。JRCで検索</t>
    <rPh sb="0" eb="2">
      <t xml:space="preserve">リクチ </t>
    </rPh>
    <rPh sb="3" eb="4">
      <t xml:space="preserve">ミズ </t>
    </rPh>
    <rPh sb="9" eb="11">
      <t xml:space="preserve">ヒンド </t>
    </rPh>
    <rPh sb="12" eb="14">
      <t xml:space="preserve">リレキ </t>
    </rPh>
    <rPh sb="15" eb="18">
      <t xml:space="preserve">サイセイド </t>
    </rPh>
    <rPh sb="20" eb="22">
      <t xml:space="preserve">ブンルイ </t>
    </rPh>
    <rPh sb="23" eb="25">
      <t xml:space="preserve">ジョウホウ </t>
    </rPh>
    <rPh sb="30" eb="32">
      <t xml:space="preserve">ケンサク </t>
    </rPh>
    <phoneticPr fontId="1"/>
  </si>
  <si>
    <t>Landsat Global Land Survey 1975 Mosaic</t>
    <phoneticPr fontId="1"/>
  </si>
  <si>
    <t>https://developers.google.com/earth-engine/datasets/catalog/LANDSAT_GLS1975</t>
  </si>
  <si>
    <t>USGS Landsat 8 Collection 1 Tier 1 Raw Scenes</t>
    <phoneticPr fontId="1"/>
  </si>
  <si>
    <t>2005年verも（https://developers.google.com/earth-engine/datasets/catalog/LANDSAT_GLS2005）</t>
    <rPh sb="4" eb="5">
      <t xml:space="preserve">ネン </t>
    </rPh>
    <phoneticPr fontId="1"/>
  </si>
  <si>
    <t>https://developers.google.com/earth-engine/datasets/catalog/landsat</t>
  </si>
  <si>
    <t>MCD12Q1.006 MODIS Land Cover Type Yearly Global 500m</t>
    <phoneticPr fontId="1"/>
  </si>
  <si>
    <t>https://developers.google.com/earth-engine/datasets/catalog/MODIS_006_MCD12Q1</t>
  </si>
  <si>
    <t>https://developers.google.com/earth-engine/datasets/catalog/MODIS_006_MCD12Q2</t>
  </si>
  <si>
    <t>MCD12Q2.006 Land Cover Dynamics Yearly Global 500m</t>
    <phoneticPr fontId="1"/>
  </si>
  <si>
    <t>緑地化の推移。</t>
    <rPh sb="0" eb="3">
      <t xml:space="preserve">リョクチカ </t>
    </rPh>
    <rPh sb="4" eb="6">
      <t xml:space="preserve">スイイ </t>
    </rPh>
    <phoneticPr fontId="1"/>
  </si>
  <si>
    <t>葉っぱの分布を見れる</t>
    <rPh sb="0" eb="1">
      <t xml:space="preserve">ハッパノ </t>
    </rPh>
    <rPh sb="4" eb="6">
      <t xml:space="preserve">ブンプ </t>
    </rPh>
    <rPh sb="7" eb="8">
      <t xml:space="preserve">ミレル </t>
    </rPh>
    <phoneticPr fontId="1"/>
  </si>
  <si>
    <t>https://developers.google.com/earth-engine/datasets/catalog/MODIS_006_MCD15A3H</t>
  </si>
  <si>
    <t>MCD19A2.006: Terra &amp; Aqua MAIAC Land Aerosol Optical Depth Daily 1km</t>
    <phoneticPr fontId="1"/>
  </si>
  <si>
    <t>https://developers.google.com/earth-engine/datasets/catalog/MODIS_006_MCD19A2_GRANULES</t>
  </si>
  <si>
    <t>MCD43A1.006 MODIS BRDF-Albedo Model Parameters Daily 500m</t>
    <phoneticPr fontId="1"/>
  </si>
  <si>
    <t>https://developers.google.com/earth-engine/datasets/catalog/MODIS_006_MCD43A1</t>
    <phoneticPr fontId="1"/>
  </si>
  <si>
    <t>ものの反射に関わるパラメータ。BRDF, Albedo。Quality も。Albedo で検索。</t>
    <rPh sb="3" eb="5">
      <t xml:space="preserve">ハンシャ </t>
    </rPh>
    <rPh sb="6" eb="7">
      <t xml:space="preserve">カカワル </t>
    </rPh>
    <rPh sb="46" eb="48">
      <t xml:space="preserve">ケンサク </t>
    </rPh>
    <phoneticPr fontId="1"/>
  </si>
  <si>
    <t>MCD64A1.006 MODIS Burned Area Monthly Global 500m</t>
    <phoneticPr fontId="1"/>
  </si>
  <si>
    <t>https://developers.google.com/earth-engine/datasets/catalog/MODIS_006_MCD64A1</t>
  </si>
  <si>
    <t>MOD08_M3.006 Terra Atmosphere Monthly Global Product</t>
    <phoneticPr fontId="1"/>
  </si>
  <si>
    <t>https://developers.google.com/earth-engine/datasets/catalog/MODIS_006_MOD08_M3</t>
  </si>
  <si>
    <t>MOD09A1.006 Terra Surface Reflectance 8-Day Global 500m</t>
    <phoneticPr fontId="1"/>
  </si>
  <si>
    <t>https://developers.google.com/earth-engine/datasets/catalog/MODIS_006_MOD09A1</t>
  </si>
  <si>
    <t>MOD10A1.006 Terra Snow Cover Daily Global 500m</t>
    <phoneticPr fontId="1"/>
  </si>
  <si>
    <t>https://developers.google.com/earth-engine/datasets/catalog/MODIS_006_MOD10A1</t>
  </si>
  <si>
    <t>MOD11A1.006 Terra Land Surface Temperature and Emissivity Daily Global 1km</t>
    <phoneticPr fontId="1"/>
  </si>
  <si>
    <t>https://developers.google.com/earth-engine/datasets/catalog/MODIS_006_MOD11A1</t>
    <phoneticPr fontId="1"/>
  </si>
  <si>
    <t>MOD13A1.006 Terra Vegetation Indices 16-Day Global 500m</t>
    <phoneticPr fontId="1"/>
  </si>
  <si>
    <t>https://developers.google.com/earth-engine/datasets/catalog/MODIS_006_MOD13A1</t>
  </si>
  <si>
    <t>MOD14A1.006: Terra Thermal Anomalies &amp; Fire Daily Global 1km</t>
    <phoneticPr fontId="1"/>
  </si>
  <si>
    <t>https://developers.google.com/earth-engine/datasets/catalog/MODIS_006_MOD14A1</t>
    <phoneticPr fontId="1"/>
  </si>
  <si>
    <t>焼失期間の分布。</t>
    <rPh sb="0" eb="2">
      <t xml:space="preserve">ショウシツ </t>
    </rPh>
    <rPh sb="2" eb="4">
      <t xml:space="preserve">キカン </t>
    </rPh>
    <rPh sb="5" eb="7">
      <t xml:space="preserve">ブンプ </t>
    </rPh>
    <phoneticPr fontId="1"/>
  </si>
  <si>
    <t>エアロゾルの光学的厚さ。Aqua version (https://developers.google.com/earth-engine/datasets/catalog/MODIS_006_MYD08_M3)</t>
    <rPh sb="6" eb="9">
      <t xml:space="preserve">コウガクテキアツサ </t>
    </rPh>
    <rPh sb="9" eb="10">
      <t xml:space="preserve">アツサ </t>
    </rPh>
    <phoneticPr fontId="1"/>
  </si>
  <si>
    <t>MOD15A2H.006: Terra Leaf Area Index/FPAR 8-Day Global 500m</t>
    <phoneticPr fontId="1"/>
  </si>
  <si>
    <t>https://developers.google.com/earth-engine/datasets/catalog/MODIS_006_MOD15A2H</t>
    <phoneticPr fontId="1"/>
  </si>
  <si>
    <t>MOD16A2.006: Terra Net Evapotranspiration 8-Day Global 500m</t>
    <phoneticPr fontId="1"/>
  </si>
  <si>
    <t>https://developers.google.com/earth-engine/datasets/catalog/MODIS_006_MOD16A2</t>
  </si>
  <si>
    <t>MOD17A2H.006: Terra Gross Primary Productivity 8-Day Global 500m</t>
    <phoneticPr fontId="1"/>
  </si>
  <si>
    <t>https://developers.google.com/earth-engine/datasets/catalog/MODIS_006_MOD17A2H</t>
  </si>
  <si>
    <t>https://developers.google.com/earth-engine/datasets/catalog/MODIS_006_MOD44B</t>
  </si>
  <si>
    <t>MOD44B.006 Terra Vegetation Continuous Fields Yearly Global 250m</t>
    <phoneticPr fontId="1"/>
  </si>
  <si>
    <t>単位ピクセル内の何%が植物に覆われているか。</t>
    <rPh sb="0" eb="2">
      <t xml:space="preserve">タンイ </t>
    </rPh>
    <rPh sb="6" eb="7">
      <t xml:space="preserve">ナイ </t>
    </rPh>
    <rPh sb="8" eb="9">
      <t xml:space="preserve">ナン </t>
    </rPh>
    <rPh sb="11" eb="13">
      <t xml:space="preserve">ショクブツ </t>
    </rPh>
    <rPh sb="14" eb="15">
      <t xml:space="preserve">オオワレテイルカ </t>
    </rPh>
    <phoneticPr fontId="1"/>
  </si>
  <si>
    <t>MOD44W.006 Terra Land Water Mask Derived from MODIS and SRTM Yearly Global 250m</t>
    <phoneticPr fontId="1"/>
  </si>
  <si>
    <t>陸地か、水地か。</t>
    <rPh sb="0" eb="1">
      <t xml:space="preserve">リクチ </t>
    </rPh>
    <rPh sb="4" eb="6">
      <t xml:space="preserve">ミズチ </t>
    </rPh>
    <phoneticPr fontId="1"/>
  </si>
  <si>
    <t>https://developers.google.com/earth-engine/datasets/catalog/MODIS_006_MOD44W</t>
  </si>
  <si>
    <t>MODOCGA.006 Terra Ocean Reflectance Daily Global 1km</t>
    <phoneticPr fontId="1"/>
  </si>
  <si>
    <t>https://developers.google.com/earth-engine/datasets/catalog/MODIS_006_MODOCGA</t>
  </si>
  <si>
    <t>MODIS</t>
    <phoneticPr fontId="1"/>
  </si>
  <si>
    <t>https://developers.google.com/earth-engine/datasets/catalog/modis</t>
  </si>
  <si>
    <t>MODISの全部乗せ。</t>
    <rPh sb="6" eb="9">
      <t xml:space="preserve">ゼンブノセ </t>
    </rPh>
    <phoneticPr fontId="1"/>
  </si>
  <si>
    <t>MODIS各バンドの反射率。Daily, 250–1000mもある。Surface-reflectance で検索。Aqua (https://developers.google.com/earth-engine/datasets/catalog/MODIS_006_MYD09A1)</t>
    <rPh sb="5" eb="6">
      <t xml:space="preserve">カクバンド </t>
    </rPh>
    <rPh sb="10" eb="13">
      <t xml:space="preserve">ハンシャリツ </t>
    </rPh>
    <rPh sb="55" eb="57">
      <t xml:space="preserve">ケンサク </t>
    </rPh>
    <phoneticPr fontId="1"/>
  </si>
  <si>
    <t>雪の分布。Aqua (https://developers.google.com/earth-engine/datasets/catalog/MODIS_006_MYD10A1)</t>
    <rPh sb="0" eb="1">
      <t xml:space="preserve">ユキノブンプ </t>
    </rPh>
    <phoneticPr fontId="1"/>
  </si>
  <si>
    <t>地表面温度。夜の温度あり。11000, 12000 nm emmisivity もあり。8 dayも。Aqua (https://developers.google.com/earth-engine/datasets/catalog/MODIS_006_MYD11A1)</t>
    <rPh sb="0" eb="2">
      <t xml:space="preserve">チヒョウメノンド </t>
    </rPh>
    <rPh sb="2" eb="3">
      <t xml:space="preserve">メン </t>
    </rPh>
    <rPh sb="3" eb="5">
      <t xml:space="preserve">オンド </t>
    </rPh>
    <rPh sb="6" eb="7">
      <t xml:space="preserve">ヨルノ </t>
    </rPh>
    <rPh sb="8" eb="10">
      <t xml:space="preserve">オンド </t>
    </rPh>
    <phoneticPr fontId="1"/>
  </si>
  <si>
    <t>燃焼中の地域。炎を検出する。8-dayも。Aqua (https://developers.google.com/earth-engine/datasets/catalog/MODIS_006_MYD14A1)</t>
    <rPh sb="0" eb="3">
      <t xml:space="preserve">ネンショウチュウ </t>
    </rPh>
    <rPh sb="4" eb="6">
      <t xml:space="preserve">チイキ </t>
    </rPh>
    <rPh sb="7" eb="8">
      <t xml:space="preserve">ホノオヲ </t>
    </rPh>
    <rPh sb="9" eb="11">
      <t xml:space="preserve">ケンシュツ </t>
    </rPh>
    <phoneticPr fontId="1"/>
  </si>
  <si>
    <t>葉っぱの分布を見れる。Aqua (https://developers.google.com/earth-engine/datasets/catalog/MODIS_006_MYD15A2H)</t>
    <phoneticPr fontId="1"/>
  </si>
  <si>
    <t>光合成量。365 day, Net 光合成量（総光合成量 - 使用エネルギー）も。Aqua (https://developers.google.com/earth-engine/datasets/catalog/MODIS_006_MYD17A2H)</t>
    <rPh sb="0" eb="3">
      <t xml:space="preserve">コウゴウセイリョウ </t>
    </rPh>
    <rPh sb="3" eb="4">
      <t xml:space="preserve">リョウ </t>
    </rPh>
    <rPh sb="18" eb="22">
      <t xml:space="preserve">コウゴウセイリョウ </t>
    </rPh>
    <rPh sb="23" eb="24">
      <t xml:space="preserve">ソウケイ </t>
    </rPh>
    <rPh sb="24" eb="27">
      <t xml:space="preserve">コウゴウセイリョウ </t>
    </rPh>
    <rPh sb="27" eb="28">
      <t xml:space="preserve">リョウ </t>
    </rPh>
    <rPh sb="31" eb="33">
      <t xml:space="preserve">シヨウ </t>
    </rPh>
    <phoneticPr fontId="1"/>
  </si>
  <si>
    <t>海の反射率。MODIS8–16の全部乗せ。Aqua (https://developers.google.com/earth-engine/datasets/catalog/MODIS_006_MYDOCGA)</t>
    <rPh sb="2" eb="5">
      <t xml:space="preserve">ハンシャリツ </t>
    </rPh>
    <rPh sb="16" eb="19">
      <t xml:space="preserve">ゼンブノセ </t>
    </rPh>
    <phoneticPr fontId="1"/>
  </si>
  <si>
    <t>土地や水地の区分。MCD12Q1.051は、恐らく古いversion (USGS (data provider) のSearch Data Catalog でMCD12Q1と調べると、v006 しか出てこないため)</t>
    <rPh sb="0" eb="2">
      <t xml:space="preserve">トチ </t>
    </rPh>
    <rPh sb="3" eb="5">
      <t xml:space="preserve">ミズチ </t>
    </rPh>
    <rPh sb="6" eb="8">
      <t xml:space="preserve">クブン </t>
    </rPh>
    <rPh sb="22" eb="23">
      <t xml:space="preserve">オソラク </t>
    </rPh>
    <rPh sb="25" eb="26">
      <t xml:space="preserve">フルイ </t>
    </rPh>
    <rPh sb="87" eb="88">
      <t xml:space="preserve">シラベルト </t>
    </rPh>
    <rPh sb="99" eb="100">
      <t xml:space="preserve">デテコナイ </t>
    </rPh>
    <phoneticPr fontId="1"/>
  </si>
  <si>
    <t>蒸発量。土地や植物から、大気中に蒸発する水の量</t>
    <rPh sb="0" eb="3">
      <t xml:space="preserve">ジョウハツリョウ </t>
    </rPh>
    <rPh sb="4" eb="5">
      <t xml:space="preserve">トチ </t>
    </rPh>
    <rPh sb="6" eb="7">
      <t>ヤ</t>
    </rPh>
    <rPh sb="7" eb="9">
      <t xml:space="preserve">ショクブツ </t>
    </rPh>
    <rPh sb="12" eb="15">
      <t xml:space="preserve">タイキチュウ </t>
    </rPh>
    <rPh sb="16" eb="18">
      <t xml:space="preserve">ジョウハツ </t>
    </rPh>
    <rPh sb="20" eb="21">
      <t xml:space="preserve">ミズノリョウ </t>
    </rPh>
    <phoneticPr fontId="1"/>
  </si>
  <si>
    <t>AG100: ASTER Global Emissivity Dataset 100-meter V003</t>
    <phoneticPr fontId="1"/>
  </si>
  <si>
    <t>熱赤外emissivity や、土地表面温度など。2000–2008年の全ての雲なしデータを組み合わせた。</t>
    <rPh sb="0" eb="3">
      <t xml:space="preserve">ネツセキガイ </t>
    </rPh>
    <rPh sb="16" eb="18">
      <t xml:space="preserve">トチ </t>
    </rPh>
    <rPh sb="18" eb="20">
      <t xml:space="preserve">ヒョウメン </t>
    </rPh>
    <rPh sb="20" eb="22">
      <t xml:space="preserve">オンド </t>
    </rPh>
    <rPh sb="34" eb="35">
      <t xml:space="preserve">ネン </t>
    </rPh>
    <rPh sb="36" eb="37">
      <t xml:space="preserve">スベテノ </t>
    </rPh>
    <rPh sb="46" eb="47">
      <t xml:space="preserve">クミアワセタ </t>
    </rPh>
    <phoneticPr fontId="1"/>
  </si>
  <si>
    <t>https://developers.google.com/earth-engine/datasets/catalog/NASA_ASTER_GED_AG100_003</t>
  </si>
  <si>
    <t>FLDAS: Famine Early Warning Systems Network (FEWS NET) Land Data Assimilation System</t>
    <phoneticPr fontId="1"/>
  </si>
  <si>
    <t>飢饉予測に使用するデータ。Longwave radiation flux (&gt; 3000 nm?) や Shortwave radiation flux (100–3000 nm??) もあり</t>
    <rPh sb="0" eb="2">
      <t xml:space="preserve">キキン </t>
    </rPh>
    <rPh sb="2" eb="4">
      <t xml:space="preserve">ヨソクニ </t>
    </rPh>
    <rPh sb="5" eb="7">
      <t xml:space="preserve">シヨウ </t>
    </rPh>
    <phoneticPr fontId="1"/>
  </si>
  <si>
    <t>https://developers.google.com/earth-engine/datasets/catalog/NASA_FLDAS_NOAH01_C_GL_M_V001</t>
  </si>
  <si>
    <t>よく知られ、よく使われる植生指数 Normalized Difference Vegetation Index (NVDI)</t>
    <rPh sb="0" eb="2">
      <t xml:space="preserve">ショクセイ </t>
    </rPh>
    <rPh sb="2" eb="4">
      <t xml:space="preserve">シスウ </t>
    </rPh>
    <phoneticPr fontId="1"/>
  </si>
  <si>
    <t>https://developers.google.com/earth-engine/datasets/catalog/NASA_GIMMS_3GV0</t>
  </si>
  <si>
    <t>GIMMS NDVI from AVHRR Sensors (3rd Generation)</t>
    <phoneticPr fontId="1"/>
  </si>
  <si>
    <t>GLDAS-2.1: Global Land Data Assimilation System</t>
    <phoneticPr fontId="1"/>
  </si>
  <si>
    <t>https://developers.google.com/earth-engine/datasets/catalog/NASA_GLDAS_V021_NOAH_G025_T3H</t>
    <phoneticPr fontId="1"/>
  </si>
  <si>
    <t>衛星観測と地上観測の2点で推測。変数はたくさん。Heat flux, LRF, SRF, snow, precipitation… GLDAS-2.0 (https://developers.google.com/earth-engine/datasets/catalog/NASA_GLDAS_V20_NOAH_G025_T3H)</t>
    <rPh sb="0" eb="2">
      <t xml:space="preserve">エイセイ </t>
    </rPh>
    <rPh sb="2" eb="4">
      <t xml:space="preserve">カンソク </t>
    </rPh>
    <rPh sb="5" eb="7">
      <t xml:space="preserve">チジョウ </t>
    </rPh>
    <rPh sb="7" eb="9">
      <t xml:space="preserve">カンソク </t>
    </rPh>
    <rPh sb="13" eb="15">
      <t xml:space="preserve">スイソク </t>
    </rPh>
    <rPh sb="16" eb="18">
      <t xml:space="preserve">ヘンスウ </t>
    </rPh>
    <phoneticPr fontId="1"/>
  </si>
  <si>
    <t>GPM: Global Precipitation Measurement (GPM) v6</t>
    <phoneticPr fontId="1"/>
  </si>
  <si>
    <t>どういう土地か。土地利用。</t>
    <rPh sb="4" eb="6">
      <t xml:space="preserve">トチ </t>
    </rPh>
    <rPh sb="8" eb="12">
      <t xml:space="preserve">トチリヨウ </t>
    </rPh>
    <phoneticPr fontId="1"/>
  </si>
  <si>
    <t>降水量</t>
    <rPh sb="0" eb="3">
      <t xml:space="preserve">コウスイリョウ </t>
    </rPh>
    <phoneticPr fontId="1"/>
  </si>
  <si>
    <t>GRACE Monthly Mass Grids - Land</t>
    <phoneticPr fontId="1"/>
  </si>
  <si>
    <t>https://developers.google.com/earth-engine/datasets/catalog/NASA_GRACE_MASS_GRIDS_LAND</t>
  </si>
  <si>
    <t>重力異常を検出。陸地、海、全域（ただし関数で制限を加）も。</t>
    <rPh sb="0" eb="2">
      <t xml:space="preserve">ジュウリョクイジョウ </t>
    </rPh>
    <rPh sb="2" eb="4">
      <t xml:space="preserve">イジョウ </t>
    </rPh>
    <rPh sb="5" eb="7">
      <t xml:space="preserve">ケンシュツ </t>
    </rPh>
    <rPh sb="8" eb="10">
      <t xml:space="preserve">リクチ </t>
    </rPh>
    <rPh sb="11" eb="12">
      <t xml:space="preserve">ウミ </t>
    </rPh>
    <rPh sb="13" eb="15">
      <t xml:space="preserve">ゼンイキ </t>
    </rPh>
    <rPh sb="19" eb="21">
      <t xml:space="preserve">カンスウ </t>
    </rPh>
    <rPh sb="22" eb="24">
      <t xml:space="preserve">セイゲン </t>
    </rPh>
    <rPh sb="25" eb="26">
      <t xml:space="preserve">クワエタ </t>
    </rPh>
    <phoneticPr fontId="1"/>
  </si>
  <si>
    <t>present</t>
    <phoneticPr fontId="1"/>
  </si>
  <si>
    <t>Global Forest Canopy Height, 2005</t>
    <phoneticPr fontId="1"/>
  </si>
  <si>
    <t>木の高さ</t>
    <rPh sb="0" eb="1">
      <t xml:space="preserve">キノ </t>
    </rPh>
    <rPh sb="2" eb="3">
      <t xml:space="preserve">タカサ </t>
    </rPh>
    <phoneticPr fontId="1"/>
  </si>
  <si>
    <t>https://developers.google.com/earth-engine/datasets/catalog/NASA_JPL_global_forest_canopy_height_2005</t>
  </si>
  <si>
    <t>気候変動モデル</t>
    <rPh sb="0" eb="4">
      <t xml:space="preserve">キコウヘンドウ </t>
    </rPh>
    <phoneticPr fontId="1"/>
  </si>
  <si>
    <t>https://developers.google.com/earth-engine/datasets/catalog/NASA_NEX-GDDP</t>
  </si>
  <si>
    <t>NEX-GDDP: NASA Earth Exchange Global Daily Downscaled Climate Projections</t>
    <phoneticPr fontId="1"/>
  </si>
  <si>
    <t>Ocean Color SMI: Standard Mapped Image MODIS Aqua Data</t>
    <phoneticPr fontId="1"/>
  </si>
  <si>
    <t>https://developers.google.com/earth-engine/datasets/catalog/NASA_OCEANDATA_MODIS-Aqua_L3SMI</t>
  </si>
  <si>
    <t>海の色。Terra (https://developers.google.com/earth-engine/datasets/catalog/NASA_OCEANDATA_MODIS-Terra_L3SMI), SeaWiFS (https://developers.google.com/earth-engine/datasets/catalog/NASA_OCEANDATA_SeaWiFS_L3SMI)</t>
    <rPh sb="0" eb="1">
      <t xml:space="preserve">ウミノ </t>
    </rPh>
    <rPh sb="2" eb="3">
      <t xml:space="preserve">イロ </t>
    </rPh>
    <phoneticPr fontId="1"/>
  </si>
  <si>
    <t>NASA-USDA SMAP Global Soil Moisture Data</t>
    <phoneticPr fontId="1"/>
  </si>
  <si>
    <t>https://developers.google.com/earth-engine/datasets/catalog/NASA_USDA_HSL_SMAP_soil_moisture</t>
  </si>
  <si>
    <t>地面の湿り気。SMOS (https://developers.google.com/earth-engine/datasets/catalog/NASA_USDA_HSL_soil_moisture)</t>
    <rPh sb="0" eb="1">
      <t xml:space="preserve">ジメンノ </t>
    </rPh>
    <rPh sb="3" eb="4">
      <t xml:space="preserve">シメリケ </t>
    </rPh>
    <phoneticPr fontId="1"/>
  </si>
  <si>
    <t>https://developers.google.com/earth-engine/datasets/catalog/NCEP_RE_sea_level_pressure</t>
  </si>
  <si>
    <t>海面気圧（高さに依らない、海面での大気圧）</t>
    <rPh sb="0" eb="2">
      <t xml:space="preserve">カイメンキアツ </t>
    </rPh>
    <rPh sb="5" eb="6">
      <t xml:space="preserve">タカサニ </t>
    </rPh>
    <rPh sb="8" eb="9">
      <t xml:space="preserve">ヨラナイ </t>
    </rPh>
    <rPh sb="13" eb="15">
      <t xml:space="preserve">カイメン </t>
    </rPh>
    <rPh sb="17" eb="20">
      <t xml:space="preserve">タイキアツ </t>
    </rPh>
    <phoneticPr fontId="1"/>
  </si>
  <si>
    <t>NCEP/NCAR Reanalysis Data, Sea-Level Pressure</t>
    <phoneticPr fontId="1"/>
  </si>
  <si>
    <t>https://developers.google.com/earth-engine/datasets/catalog/NCEP_RE_surface_temp</t>
    <phoneticPr fontId="1"/>
  </si>
  <si>
    <t>NCEP/NCAR Reanalysis Data, Surface Temperature</t>
    <phoneticPr fontId="1"/>
  </si>
  <si>
    <t>気温。</t>
    <rPh sb="0" eb="2">
      <t xml:space="preserve">キオン </t>
    </rPh>
    <phoneticPr fontId="1"/>
  </si>
  <si>
    <t>NCEP/NCAR Reanalysis Data, Water vapor</t>
    <phoneticPr fontId="1"/>
  </si>
  <si>
    <t>水蒸気量。大気柱1 m^2あたりに含まれる水蒸気量。</t>
    <rPh sb="0" eb="4">
      <t xml:space="preserve">スイジョウキリョウ </t>
    </rPh>
    <rPh sb="5" eb="7">
      <t xml:space="preserve">タイキ </t>
    </rPh>
    <rPh sb="7" eb="8">
      <t xml:space="preserve">ハシラ </t>
    </rPh>
    <rPh sb="17" eb="18">
      <t xml:space="preserve">フクマレル </t>
    </rPh>
    <rPh sb="21" eb="25">
      <t xml:space="preserve">スイジョウキリョウ </t>
    </rPh>
    <phoneticPr fontId="1"/>
  </si>
  <si>
    <t>https://developers.google.com/earth-engine/datasets/catalog/NCEP_RE_surface_wv</t>
    <phoneticPr fontId="1"/>
  </si>
  <si>
    <t>NOAA CDR: Ocean Near-Surface Atmospheric Properties, Version 2</t>
    <phoneticPr fontId="1"/>
  </si>
  <si>
    <t>https://developers.google.com/earth-engine/datasets/catalog/NOAA_CDR_ATMOS_NEAR_SURFACE_V2</t>
  </si>
  <si>
    <t>海抜10 m での気温、湿度、風速。モデル。</t>
    <rPh sb="0" eb="2">
      <t xml:space="preserve">カイバツ </t>
    </rPh>
    <rPh sb="9" eb="11">
      <t xml:space="preserve">キオン </t>
    </rPh>
    <rPh sb="12" eb="14">
      <t xml:space="preserve">シツド </t>
    </rPh>
    <rPh sb="15" eb="17">
      <t xml:space="preserve">フウソク </t>
    </rPh>
    <phoneticPr fontId="1"/>
  </si>
  <si>
    <t>NOAA CDR AVHRR AOT: Daily Aerosol Optical Thickness Over Global Oceans, v03</t>
    <phoneticPr fontId="1"/>
  </si>
  <si>
    <t>大気の光学的厚さ。エアロゾル。</t>
    <rPh sb="0" eb="2">
      <t xml:space="preserve">タイキノ </t>
    </rPh>
    <rPh sb="3" eb="6">
      <t xml:space="preserve">コウガクテキ </t>
    </rPh>
    <rPh sb="6" eb="7">
      <t xml:space="preserve">アツサ </t>
    </rPh>
    <phoneticPr fontId="1"/>
  </si>
  <si>
    <t>https://developers.google.com/earth-engine/datasets/catalog/NOAA_CDR_AVHRR_AOT_V3</t>
  </si>
  <si>
    <t>NOAA CDR AVHRR LAI FAPAR: Leaf Area Index and Fraction of Absorbed Photosynthetically Active Radiation, Version 5</t>
    <phoneticPr fontId="1"/>
  </si>
  <si>
    <t>植物の光合成力。</t>
    <rPh sb="0" eb="2">
      <t xml:space="preserve">ショクブツ </t>
    </rPh>
    <rPh sb="3" eb="6">
      <t xml:space="preserve">コウゴウセイ </t>
    </rPh>
    <rPh sb="6" eb="7">
      <t xml:space="preserve">リョク </t>
    </rPh>
    <phoneticPr fontId="1"/>
  </si>
  <si>
    <t>https://developers.google.com/earth-engine/datasets/catalog/NOAA_CDR_AVHRR_LAI_FAPAR_V5</t>
  </si>
  <si>
    <t>NOAA CDR AVHRR NDVI: Normalized Difference Vegetation Index, Version 5</t>
    <phoneticPr fontId="1"/>
  </si>
  <si>
    <t>NVDI</t>
    <phoneticPr fontId="1"/>
  </si>
  <si>
    <t>https://developers.google.com/earth-engine/datasets/catalog/NOAA_CDR_AVHRR_NDVI_V5</t>
  </si>
  <si>
    <t>NOAA CDR AVHRR: Surface Reflectance, Version 5</t>
    <phoneticPr fontId="1"/>
  </si>
  <si>
    <t>表面反射率、輝度温度。</t>
    <rPh sb="0" eb="5">
      <t xml:space="preserve">ヒョウメンハンシャリツ </t>
    </rPh>
    <rPh sb="6" eb="10">
      <t xml:space="preserve">キドオンド </t>
    </rPh>
    <phoneticPr fontId="1"/>
  </si>
  <si>
    <t>https://developers.google.com/earth-engine/datasets/catalog/NOAA_CDR_AVHRR_SR_V5</t>
  </si>
  <si>
    <t>NOAA CDR GRIDSAT-B1: Geostationary IR Channel Brightness Temperature</t>
    <phoneticPr fontId="1"/>
  </si>
  <si>
    <t>可視反射率、輝度温度。</t>
    <rPh sb="0" eb="2">
      <t xml:space="preserve">カシ </t>
    </rPh>
    <rPh sb="2" eb="5">
      <t xml:space="preserve">ハンシャリツ </t>
    </rPh>
    <rPh sb="6" eb="10">
      <t xml:space="preserve">キドオンド </t>
    </rPh>
    <phoneticPr fontId="1"/>
  </si>
  <si>
    <t>https://developers.google.com/earth-engine/datasets/catalog/NOAA_CDR_GRIDSAT-B1_V2</t>
  </si>
  <si>
    <t>NOAA CDR: Ocean Heat Fluxes, Version 2</t>
    <phoneticPr fontId="1"/>
  </si>
  <si>
    <t>https://developers.google.com/earth-engine/datasets/catalog/NOAA_CDR_HEAT_FLUXES_V2</t>
  </si>
  <si>
    <t>海面からの潜熱・顕熱フラックス</t>
    <rPh sb="5" eb="6">
      <t xml:space="preserve">センネツ </t>
    </rPh>
    <rPh sb="6" eb="7">
      <t xml:space="preserve">ネツ </t>
    </rPh>
    <rPh sb="8" eb="10">
      <t xml:space="preserve">ケンネツ </t>
    </rPh>
    <phoneticPr fontId="1"/>
  </si>
  <si>
    <t>NOAA CDR OISST: Optimum Interpolation Sea Surface Temperature</t>
    <phoneticPr fontId="1"/>
  </si>
  <si>
    <t>海面温度</t>
    <rPh sb="2" eb="4">
      <t xml:space="preserve">オンド </t>
    </rPh>
    <phoneticPr fontId="1"/>
  </si>
  <si>
    <t>https://developers.google.com/earth-engine/datasets/catalog/NOAA_CDR_OISST_V2</t>
    <phoneticPr fontId="1"/>
  </si>
  <si>
    <t>NOAA CDR PATMOSX: Cloud Properties, Reflectance, and Brightness Temperatures, Version 5.3</t>
    <phoneticPr fontId="1"/>
  </si>
  <si>
    <t>https://developers.google.com/earth-engine/datasets/catalog/NOAA_CDR_PATMOSX_V53</t>
  </si>
  <si>
    <t>雲の情報（高さ・光学的厚さ・気圧・温度など）。1日あたり8機軌道の情報。</t>
    <rPh sb="2" eb="4">
      <t xml:space="preserve">ジョウホウ </t>
    </rPh>
    <rPh sb="5" eb="6">
      <t xml:space="preserve">タカサ </t>
    </rPh>
    <rPh sb="8" eb="12">
      <t xml:space="preserve">コウガクテキアツサ </t>
    </rPh>
    <rPh sb="14" eb="16">
      <t xml:space="preserve">キアツ </t>
    </rPh>
    <rPh sb="17" eb="19">
      <t xml:space="preserve">オンド </t>
    </rPh>
    <rPh sb="29" eb="30">
      <t xml:space="preserve">キ </t>
    </rPh>
    <rPh sb="30" eb="32">
      <t xml:space="preserve">キドウ </t>
    </rPh>
    <rPh sb="33" eb="35">
      <t xml:space="preserve">ジョウホウ </t>
    </rPh>
    <phoneticPr fontId="1"/>
  </si>
  <si>
    <t>NOAA AVHRR Pathfinder Version 5.3 Collated Global 4km Sea Surface Temperature</t>
    <phoneticPr fontId="1"/>
  </si>
  <si>
    <t>https://developers.google.com/earth-engine/datasets/catalog/NOAA_CDR_SST_PATHFINDER_V53</t>
  </si>
  <si>
    <t>海面の温度・風速・氷の割合など。1日あたり昼と夜の2つデータ。</t>
    <rPh sb="3" eb="4">
      <t xml:space="preserve">オンド </t>
    </rPh>
    <rPh sb="6" eb="8">
      <t xml:space="preserve">フウソク </t>
    </rPh>
    <rPh sb="9" eb="10">
      <t xml:space="preserve">コオリ </t>
    </rPh>
    <rPh sb="11" eb="13">
      <t xml:space="preserve">ワリアイ </t>
    </rPh>
    <rPh sb="21" eb="22">
      <t>ヒルマ</t>
    </rPh>
    <rPh sb="23" eb="24">
      <t xml:space="preserve">ヨル </t>
    </rPh>
    <phoneticPr fontId="1"/>
  </si>
  <si>
    <t>NOAA CDR WHOI: Sea Surface Temperature, Version 2</t>
    <phoneticPr fontId="1"/>
  </si>
  <si>
    <t>海面温度</t>
    <phoneticPr fontId="1"/>
  </si>
  <si>
    <t>https://developers.google.com/earth-engine/datasets/catalog/NOAA_CDR_SST_WHOI_V2</t>
  </si>
  <si>
    <t>CFSR: Climate Forecast System Reanalysis</t>
    <phoneticPr fontId="1"/>
  </si>
  <si>
    <t>https://developers.google.com/earth-engine/datasets/catalog/NOAA_CFSR</t>
  </si>
  <si>
    <t>気候予測に必要なあらゆる情報（風速、アルベド、雨かどうか、LRF、太陽フラックス、降雨量、大気圧、など）。拡張版（https://developers.google.com/earth-engine/datasets/catalog/NOAA_CFSV2_FOR6H）</t>
    <rPh sb="0" eb="4">
      <t xml:space="preserve">キコウヨソク </t>
    </rPh>
    <rPh sb="5" eb="7">
      <t xml:space="preserve">ヒツヨウナ </t>
    </rPh>
    <rPh sb="12" eb="14">
      <t xml:space="preserve">ジョウホウ </t>
    </rPh>
    <rPh sb="15" eb="17">
      <t xml:space="preserve">フウソク </t>
    </rPh>
    <rPh sb="17" eb="18">
      <t>、</t>
    </rPh>
    <rPh sb="23" eb="24">
      <t xml:space="preserve">アメカドウカ </t>
    </rPh>
    <rPh sb="33" eb="35">
      <t xml:space="preserve">タイヨウフラックス </t>
    </rPh>
    <rPh sb="41" eb="44">
      <t xml:space="preserve">コウウリョウ </t>
    </rPh>
    <rPh sb="45" eb="48">
      <t xml:space="preserve">タイキアツ </t>
    </rPh>
    <rPh sb="53" eb="56">
      <t xml:space="preserve">カクチョウバン </t>
    </rPh>
    <phoneticPr fontId="1"/>
  </si>
  <si>
    <t>DMSP OLS: Global Radiance-Calibrated Nighttime Lights Version 4, Defense Meteorological Program Operational Linescan System</t>
    <phoneticPr fontId="1"/>
  </si>
  <si>
    <t>https://developers.google.com/earth-engine/datasets/catalog/NOAA_DMSP-OLS_CALIBRATED_LIGHTS_V4</t>
    <phoneticPr fontId="1"/>
  </si>
  <si>
    <t>DMSP OLS: Nighttime Lights Time Series Version 4, Defense Meteorological Program Operational Linescan System</t>
    <phoneticPr fontId="1"/>
  </si>
  <si>
    <t>https://developers.google.com/earth-engine/datasets/catalog/NOAA_DMSP-OLS_NIGHTTIME_LIGHTS</t>
  </si>
  <si>
    <t>夜明かり。Saturation がない（つまり、観測値は観測限界ではない。）。年平均？1996, 1999, 2000, 2003, 2004, 2006, 2010 の7年分。</t>
    <rPh sb="0" eb="1">
      <t xml:space="preserve">ヨル </t>
    </rPh>
    <rPh sb="1" eb="2">
      <t xml:space="preserve">アカリ </t>
    </rPh>
    <rPh sb="24" eb="26">
      <t xml:space="preserve">カンソク </t>
    </rPh>
    <rPh sb="26" eb="27">
      <t xml:space="preserve">チ </t>
    </rPh>
    <rPh sb="28" eb="30">
      <t xml:space="preserve">カンソク </t>
    </rPh>
    <rPh sb="30" eb="32">
      <t xml:space="preserve">ゲンカイ </t>
    </rPh>
    <rPh sb="39" eb="42">
      <t xml:space="preserve">ネンヘイキン </t>
    </rPh>
    <rPh sb="86" eb="87">
      <t xml:space="preserve">ネンカン </t>
    </rPh>
    <rPh sb="87" eb="88">
      <t xml:space="preserve">ブン </t>
    </rPh>
    <phoneticPr fontId="1"/>
  </si>
  <si>
    <t>夜明かり。Saturation が含まれているかも。</t>
    <rPh sb="0" eb="1">
      <t xml:space="preserve">ヨルアカリ </t>
    </rPh>
    <rPh sb="17" eb="18">
      <t xml:space="preserve">フクマレテイルカモ </t>
    </rPh>
    <phoneticPr fontId="1"/>
  </si>
  <si>
    <t>GFS: Global Forecast System 384-Hour Predicted Atmosphere Data</t>
    <phoneticPr fontId="1"/>
  </si>
  <si>
    <t>https://developers.google.com/earth-engine/datasets/catalog/NOAA_GFS0P25</t>
  </si>
  <si>
    <t>天気予報モデル（気温、湿度、風速、降雨量、SRF、雲量など）。6時間ごとに「その時間から384時間後までの天気予報」情報を提供。</t>
    <rPh sb="0" eb="4">
      <t xml:space="preserve">テンキヨホウ </t>
    </rPh>
    <rPh sb="8" eb="10">
      <t xml:space="preserve">キオン </t>
    </rPh>
    <rPh sb="11" eb="13">
      <t xml:space="preserve">シツド </t>
    </rPh>
    <rPh sb="14" eb="16">
      <t xml:space="preserve">フウソク </t>
    </rPh>
    <rPh sb="17" eb="20">
      <t xml:space="preserve">コウウリョウ </t>
    </rPh>
    <rPh sb="25" eb="26">
      <t xml:space="preserve">クモ </t>
    </rPh>
    <rPh sb="26" eb="27">
      <t xml:space="preserve">リョウ </t>
    </rPh>
    <rPh sb="32" eb="34">
      <t xml:space="preserve">ジカンゴトニ </t>
    </rPh>
    <rPh sb="40" eb="42">
      <t xml:space="preserve">ジカン </t>
    </rPh>
    <rPh sb="47" eb="49">
      <t xml:space="preserve">ジカン </t>
    </rPh>
    <rPh sb="49" eb="50">
      <t xml:space="preserve">ゴ </t>
    </rPh>
    <rPh sb="53" eb="57">
      <t xml:space="preserve">テンキヨホウ </t>
    </rPh>
    <rPh sb="58" eb="60">
      <t xml:space="preserve">ジョウホウ </t>
    </rPh>
    <rPh sb="61" eb="63">
      <t xml:space="preserve">テイキョウ </t>
    </rPh>
    <phoneticPr fontId="1"/>
  </si>
  <si>
    <t>LRF: Longwave Radiation Flux</t>
    <phoneticPr fontId="1"/>
  </si>
  <si>
    <t>SRF: Shortwave Radiation Flux</t>
    <phoneticPr fontId="1"/>
  </si>
  <si>
    <t>ETOPO1: Global 1 Arc-Minute Elevation</t>
    <phoneticPr fontId="1"/>
  </si>
  <si>
    <t>海の底から山の頂上まで、地球全表面の高さ。</t>
    <rPh sb="0" eb="1">
      <t xml:space="preserve">ウミノソコ </t>
    </rPh>
    <rPh sb="5" eb="6">
      <t xml:space="preserve">ヤマノ </t>
    </rPh>
    <rPh sb="7" eb="9">
      <t xml:space="preserve">チョウジョウマデ </t>
    </rPh>
    <rPh sb="12" eb="14">
      <t xml:space="preserve">チキュウ </t>
    </rPh>
    <rPh sb="14" eb="17">
      <t xml:space="preserve">ゼンヒョウメン </t>
    </rPh>
    <rPh sb="18" eb="19">
      <t xml:space="preserve">タカサ </t>
    </rPh>
    <phoneticPr fontId="1"/>
  </si>
  <si>
    <t>https://developers.google.com/earth-engine/datasets/catalog/NOAA_NGDC_ETOPO1</t>
  </si>
  <si>
    <t>PERSIANN-CDR: Precipitation Estimation from Remotely Sensed Information Using Artificial Neural Networks-Climate Data Record</t>
    <phoneticPr fontId="1"/>
  </si>
  <si>
    <t>NN を使った、降雨量推定</t>
    <rPh sb="4" eb="5">
      <t xml:space="preserve">ツカッタ </t>
    </rPh>
    <rPh sb="8" eb="11">
      <t xml:space="preserve">コウウリョウ </t>
    </rPh>
    <rPh sb="11" eb="13">
      <t xml:space="preserve">スイテイ </t>
    </rPh>
    <phoneticPr fontId="1"/>
  </si>
  <si>
    <t>https://developers.google.com/earth-engine/datasets/catalog/NOAA_PERSIANN-CDR</t>
  </si>
  <si>
    <t>VNP09GA: VIIRS Surface Reflectance Daily 500m and 1km</t>
    <phoneticPr fontId="1"/>
  </si>
  <si>
    <t>表面反射率。</t>
    <rPh sb="0" eb="1">
      <t xml:space="preserve">ヒョウメン </t>
    </rPh>
    <rPh sb="2" eb="3">
      <t xml:space="preserve">ハンシャリツ </t>
    </rPh>
    <phoneticPr fontId="1"/>
  </si>
  <si>
    <t>https://developers.google.com/earth-engine/datasets/catalog/NOAA_VIIRS_001_VNP09GA</t>
  </si>
  <si>
    <t>VNP13A1: VIIRS Vegetation Indices 16-Day 500m</t>
    <phoneticPr fontId="1"/>
  </si>
  <si>
    <t>植生指標。NVDIも。</t>
    <rPh sb="0" eb="1">
      <t xml:space="preserve">ショクセイ </t>
    </rPh>
    <rPh sb="2" eb="4">
      <t xml:space="preserve">シヒョウ </t>
    </rPh>
    <phoneticPr fontId="1"/>
  </si>
  <si>
    <t>https://developers.google.com/earth-engine/datasets/catalog/NOAA_VIIRS_001_VNP13A1</t>
  </si>
  <si>
    <t>VIIRS Stray Light Corrected Nighttime Day/Night Band Composites Version 1</t>
    <phoneticPr fontId="1"/>
  </si>
  <si>
    <t>夜明かり。修正前データ (https://developers.google.com/earth-engine/datasets/catalog/NOAA_VIIRS_DNB_MONTHLY_V1_VCMCFG) ただし、cf_cvgでどこのデータが利用可能か、確認すること。例えば、2016年5月01日–2016年6月30日では、日本以北の緯度のデータが存在しない。</t>
    <rPh sb="0" eb="2">
      <t xml:space="preserve">ヨルアカリ </t>
    </rPh>
    <rPh sb="5" eb="7">
      <t xml:space="preserve">シュウセイ </t>
    </rPh>
    <rPh sb="7" eb="8">
      <t xml:space="preserve">マエ </t>
    </rPh>
    <phoneticPr fontId="1"/>
  </si>
  <si>
    <t>OpenLandMap Long-term Land Surface Temperature monthly day-night difference</t>
    <phoneticPr fontId="1"/>
  </si>
  <si>
    <t>https://developers.google.com/earth-engine/datasets/catalog/OpenLandMap_CLM_CLM_LST_MOD11A2-DAYNIGHT_M_v01</t>
    <phoneticPr fontId="1"/>
  </si>
  <si>
    <t>月ごとの、日夜気温の差。2000–2017年のデータを解析。他にも、日気温の中央値・標準偏差、降雨量、バイオーム、FARPAR (光合成量), 土密度、粘土、生物分類、有機炭素量、水中pH、砂、土中水分など。Envirometrix で検索。</t>
    <rPh sb="0" eb="1">
      <t xml:space="preserve">ツキゴトノ </t>
    </rPh>
    <rPh sb="5" eb="7">
      <t xml:space="preserve">ニチヤ </t>
    </rPh>
    <rPh sb="7" eb="9">
      <t xml:space="preserve">キオン </t>
    </rPh>
    <rPh sb="10" eb="11">
      <t xml:space="preserve">サ </t>
    </rPh>
    <rPh sb="21" eb="22">
      <t xml:space="preserve">ネン </t>
    </rPh>
    <rPh sb="27" eb="29">
      <t xml:space="preserve">カイセキ </t>
    </rPh>
    <rPh sb="30" eb="31">
      <t xml:space="preserve">ホカニモ </t>
    </rPh>
    <rPh sb="34" eb="35">
      <t xml:space="preserve">ニチ </t>
    </rPh>
    <rPh sb="35" eb="37">
      <t xml:space="preserve">キオン </t>
    </rPh>
    <rPh sb="38" eb="41">
      <t xml:space="preserve">チュウオウチ </t>
    </rPh>
    <rPh sb="42" eb="46">
      <t xml:space="preserve">ヒョウジュンヘンサ </t>
    </rPh>
    <rPh sb="47" eb="50">
      <t xml:space="preserve">コウウリョウ </t>
    </rPh>
    <rPh sb="65" eb="69">
      <t xml:space="preserve">コウゴウセイリョウ </t>
    </rPh>
    <rPh sb="72" eb="73">
      <t xml:space="preserve">ツチ </t>
    </rPh>
    <rPh sb="73" eb="75">
      <t xml:space="preserve">ミツド </t>
    </rPh>
    <rPh sb="76" eb="78">
      <t xml:space="preserve">ネンド </t>
    </rPh>
    <rPh sb="79" eb="83">
      <t xml:space="preserve">セイブツブンルイ </t>
    </rPh>
    <rPh sb="84" eb="88">
      <t xml:space="preserve">ユウキタンソ </t>
    </rPh>
    <rPh sb="88" eb="89">
      <t xml:space="preserve">リョウ </t>
    </rPh>
    <rPh sb="90" eb="92">
      <t xml:space="preserve">スイチュウ </t>
    </rPh>
    <rPh sb="95" eb="96">
      <t xml:space="preserve">スナ </t>
    </rPh>
    <rPh sb="97" eb="99">
      <t xml:space="preserve">ドチュウ </t>
    </rPh>
    <rPh sb="99" eb="101">
      <t xml:space="preserve">スイブン </t>
    </rPh>
    <rPh sb="118" eb="120">
      <t xml:space="preserve">ケンサク </t>
    </rPh>
    <phoneticPr fontId="1"/>
  </si>
  <si>
    <t>Oxford MAP EVI: Malaria Atlas Project Gap-Filled Enhanced Vegetation Index</t>
    <phoneticPr fontId="1"/>
  </si>
  <si>
    <t>https://developers.google.com/earth-engine/datasets/catalog/Oxford_MAP_EVI_5km_Monthly</t>
  </si>
  <si>
    <t>植生指標。他にも、土地分類、日夜中気温、Tasseled Cap Brightness (TCB; 非植物の地域) Wetness (TCW; 土中水分について) (Tasseled Cap : https://desktop.arcgis.com/ja/arcmap/10.3/manage-data/raster-and-images/tasseled-cap-transformation.htm)。Oxford で検索。</t>
    <rPh sb="0" eb="2">
      <t xml:space="preserve">ショクセイシヒョウ </t>
    </rPh>
    <rPh sb="5" eb="6">
      <t xml:space="preserve">ホカニモ </t>
    </rPh>
    <rPh sb="9" eb="13">
      <t xml:space="preserve">トチブンルイ </t>
    </rPh>
    <rPh sb="14" eb="17">
      <t xml:space="preserve">ニッチュウ </t>
    </rPh>
    <rPh sb="17" eb="19">
      <t xml:space="preserve">キオン </t>
    </rPh>
    <rPh sb="50" eb="51">
      <t xml:space="preserve">ヒ </t>
    </rPh>
    <rPh sb="51" eb="53">
      <t xml:space="preserve">ショクブツ </t>
    </rPh>
    <rPh sb="54" eb="56">
      <t xml:space="preserve">チイキ </t>
    </rPh>
    <rPh sb="72" eb="76">
      <t xml:space="preserve">ドチュウスイブン </t>
    </rPh>
    <rPh sb="211" eb="213">
      <t xml:space="preserve">ケンサク </t>
    </rPh>
    <phoneticPr fontId="1"/>
  </si>
  <si>
    <t>Accessibility to Cities 2015</t>
    <phoneticPr fontId="1"/>
  </si>
  <si>
    <t>主要都市へ行くのにかかる時間。</t>
    <rPh sb="0" eb="2">
      <t xml:space="preserve">シュヨウシナイ </t>
    </rPh>
    <rPh sb="2" eb="4">
      <t xml:space="preserve">トシ </t>
    </rPh>
    <rPh sb="5" eb="6">
      <t xml:space="preserve">イクノニ </t>
    </rPh>
    <phoneticPr fontId="1"/>
  </si>
  <si>
    <t>https://code.earthengine.google.com/?scriptPath=Examples%3ADatasets%2FOxford_MAP_accessibility_to_cities_2015_v1_0</t>
    <phoneticPr fontId="1"/>
  </si>
  <si>
    <t>Global Friction Surface 2015</t>
    <phoneticPr fontId="1"/>
  </si>
  <si>
    <t>1 m 移動するのに、かかる時間。車道、線路、川などの情報から求める。</t>
    <rPh sb="4" eb="6">
      <t xml:space="preserve">イドウスルノニ </t>
    </rPh>
    <rPh sb="14" eb="16">
      <t xml:space="preserve">ジカン </t>
    </rPh>
    <rPh sb="17" eb="19">
      <t xml:space="preserve">シャドウ </t>
    </rPh>
    <rPh sb="20" eb="22">
      <t xml:space="preserve">センロ </t>
    </rPh>
    <rPh sb="23" eb="24">
      <t xml:space="preserve">カワ </t>
    </rPh>
    <rPh sb="27" eb="29">
      <t xml:space="preserve">ジョウホウ </t>
    </rPh>
    <rPh sb="31" eb="32">
      <t xml:space="preserve">モトメル </t>
    </rPh>
    <phoneticPr fontId="1"/>
  </si>
  <si>
    <t>https://developers.google.com/earth-engine/datasets/catalog/Oxford_MAP_friction_surface_2015_v1_0</t>
  </si>
  <si>
    <t>GCOM-C</t>
    <phoneticPr fontId="1"/>
  </si>
  <si>
    <t>https://gportal.jaxa.jp/gpr/search?tab=1</t>
  </si>
  <si>
    <t>RESOLVE Ecoregions 2017</t>
    <phoneticPr fontId="1"/>
  </si>
  <si>
    <t>バイオームの分類</t>
    <rPh sb="6" eb="8">
      <t xml:space="preserve">ブンルイ </t>
    </rPh>
    <phoneticPr fontId="1"/>
  </si>
  <si>
    <t>https://developers.google.com/earth-engine/datasets/catalog/RESOLVE_ECOREGIONS_2017</t>
  </si>
  <si>
    <t>Planet SkySat Public Ortho Imagery, RGB</t>
    <phoneticPr fontId="1"/>
  </si>
  <si>
    <t>USの一部都市。</t>
    <rPh sb="3" eb="5">
      <t xml:space="preserve">イチブ </t>
    </rPh>
    <rPh sb="5" eb="7">
      <t xml:space="preserve">トシ </t>
    </rPh>
    <phoneticPr fontId="1"/>
  </si>
  <si>
    <t>可視光、超高分解能。Skysat で検索。</t>
    <rPh sb="0" eb="3">
      <t xml:space="preserve">カシコウ </t>
    </rPh>
    <rPh sb="4" eb="5">
      <t xml:space="preserve">チョウ </t>
    </rPh>
    <rPh sb="5" eb="9">
      <t xml:space="preserve">チョウコウブンカイノウ </t>
    </rPh>
    <rPh sb="18" eb="20">
      <t xml:space="preserve">ケンサク </t>
    </rPh>
    <phoneticPr fontId="1"/>
  </si>
  <si>
    <t>TOMS and OMI Merged Ozone Data</t>
    <phoneticPr fontId="1"/>
  </si>
  <si>
    <t>オゾン分布。</t>
    <rPh sb="3" eb="5">
      <t xml:space="preserve">ブンプ </t>
    </rPh>
    <phoneticPr fontId="1"/>
  </si>
  <si>
    <t>https://developers.google.com/earth-engine/datasets/catalog/TOMS_MERGED</t>
  </si>
  <si>
    <t>TRMM 3B42: 3-Hourly Precipitation Estimates</t>
    <phoneticPr fontId="1"/>
  </si>
  <si>
    <t>https://developers.google.com/earth-engine/datasets/catalog/TRMM_3B42</t>
  </si>
  <si>
    <t>降水量推定。Monthly も。</t>
    <rPh sb="0" eb="1">
      <t xml:space="preserve">コウスイリョウ </t>
    </rPh>
    <rPh sb="3" eb="5">
      <t xml:space="preserve">スイテイ </t>
    </rPh>
    <phoneticPr fontId="1"/>
  </si>
  <si>
    <t>CHIRPS Daily: Climate Hazards Group InfraRed Precipitation with Station Data (version 2.0 final)</t>
    <phoneticPr fontId="1"/>
  </si>
  <si>
    <t>https://developers.google.com/earth-engine/datasets/catalog/UCSB-CHG_CHIRPS_DAILY</t>
  </si>
  <si>
    <t>降水量。5日おきも。</t>
    <rPh sb="0" eb="3">
      <t xml:space="preserve">コウスイリョウ </t>
    </rPh>
    <rPh sb="5" eb="6">
      <t xml:space="preserve">ニチ </t>
    </rPh>
    <phoneticPr fontId="1"/>
  </si>
  <si>
    <t>Primary humid tropical forests</t>
    <phoneticPr fontId="1"/>
  </si>
  <si>
    <t>熱帯雨林の分布</t>
    <rPh sb="0" eb="1">
      <t xml:space="preserve">ネッタイウリン </t>
    </rPh>
    <rPh sb="5" eb="7">
      <t xml:space="preserve">ブンプ </t>
    </rPh>
    <phoneticPr fontId="1"/>
  </si>
  <si>
    <t>https://developers.google.com/earth-engine/datasets/catalog/UMD_GLAD_PRIMARY_HUMID_TROPICAL_FORESTS_v1</t>
  </si>
  <si>
    <t>LSIB: Large Scale International Boundary Polygons, Detailed</t>
    <phoneticPr fontId="1"/>
  </si>
  <si>
    <t>世界地図。国境線。</t>
    <rPh sb="0" eb="4">
      <t xml:space="preserve">セカイチズ </t>
    </rPh>
    <rPh sb="5" eb="8">
      <t xml:space="preserve">コッキョウセン </t>
    </rPh>
    <phoneticPr fontId="1"/>
  </si>
  <si>
    <t>https://developers.google.com/earth-engine/datasets/catalog/USDOS_LSIB_2013</t>
  </si>
  <si>
    <t>Murray Global Intertidal Change Classification</t>
    <phoneticPr fontId="1"/>
  </si>
  <si>
    <t>潮間帯。</t>
    <rPh sb="0" eb="3">
      <t xml:space="preserve">チョウカンタイ </t>
    </rPh>
    <phoneticPr fontId="1"/>
  </si>
  <si>
    <t>https://developers.google.com/earth-engine/datasets/catalog/UQ_murray_Intertidal_v1_1_global_intertidal</t>
  </si>
  <si>
    <t>GFSAD1000: Cropland Extent 1km Crop Dominance, Global Food-Support Analysis Data</t>
    <phoneticPr fontId="1"/>
  </si>
  <si>
    <t>主要な耕作地。その他のマイナーな耕作地については（https://developers.google.com/earth-engine/datasets/catalog/USGS_GFSAD1000_V1）</t>
    <rPh sb="0" eb="2">
      <t xml:space="preserve">シュヨウナ </t>
    </rPh>
    <rPh sb="3" eb="6">
      <t xml:space="preserve">コウサクチ </t>
    </rPh>
    <rPh sb="9" eb="10">
      <t xml:space="preserve">タノ </t>
    </rPh>
    <rPh sb="16" eb="19">
      <t xml:space="preserve">コウサクチ </t>
    </rPh>
    <phoneticPr fontId="1"/>
  </si>
  <si>
    <t>https://developers.google.com/earth-engine/datasets/catalog/USGS_GFSAD1000_V0</t>
    <phoneticPr fontId="1"/>
  </si>
  <si>
    <t>GMTED2010: Global Multi-resolution Terrain Elevation Data 2010</t>
    <phoneticPr fontId="1"/>
  </si>
  <si>
    <t>標高。</t>
    <rPh sb="0" eb="2">
      <t xml:space="preserve">ヒョウコウ </t>
    </rPh>
    <phoneticPr fontId="1"/>
  </si>
  <si>
    <t>https://developers.google.com/earth-engine/datasets/catalog/USGS_GMTED2010</t>
  </si>
  <si>
    <t>GTOPO30: Global 30 Arc-Second Elevation</t>
    <phoneticPr fontId="1"/>
  </si>
  <si>
    <t>標高。</t>
    <rPh sb="0" eb="1">
      <t xml:space="preserve">ヒョウコウ </t>
    </rPh>
    <phoneticPr fontId="1"/>
  </si>
  <si>
    <t>https://developers.google.com/earth-engine/datasets/catalog/USGS_GTOPO30</t>
  </si>
  <si>
    <t>標高。90 m（https://developers.google.com/earth-engine/datasets/catalog/CGIAR_SRTM90_V4）</t>
    <rPh sb="0" eb="2">
      <t xml:space="preserve">ヒョウコウ </t>
    </rPh>
    <phoneticPr fontId="1"/>
  </si>
  <si>
    <t>https://developers.google.com/earth-engine/datasets/catalog/USGS_SRTMGL1_003</t>
  </si>
  <si>
    <t>SRTM Digital Elevation Data 30m</t>
    <phoneticPr fontId="1"/>
  </si>
  <si>
    <t>KBDI: Keetch-Byram Drought Index</t>
    <phoneticPr fontId="1"/>
  </si>
  <si>
    <t>旱魃指標。</t>
    <rPh sb="0" eb="2">
      <t xml:space="preserve">カンバツ </t>
    </rPh>
    <rPh sb="2" eb="4">
      <t xml:space="preserve">シヒョウ </t>
    </rPh>
    <phoneticPr fontId="1"/>
  </si>
  <si>
    <t>https://developers.google.com/earth-engine/datasets/catalog/UTOKYO_WTLAB_KBDI_v1</t>
  </si>
  <si>
    <t>PROBA-V C1 Top Of Canopy Daily Synthesis 100m</t>
    <phoneticPr fontId="1"/>
  </si>
  <si>
    <t>https://developers.google.com/earth-engine/datasets/catalog/VITO_PROBAV_C1_S1_TOC_100M</t>
  </si>
  <si>
    <t>植生指標。NVDIなど。333 m （https://developers.google.com/earth-engine/datasets/catalog/VITO_PROBAV_C1_S1_TOC_333M）</t>
    <rPh sb="0" eb="4">
      <t xml:space="preserve">ショクセイシヒョウ </t>
    </rPh>
    <phoneticPr fontId="1"/>
  </si>
  <si>
    <t>WDPA: World Database on Protected Areas (polygons)</t>
    <phoneticPr fontId="1"/>
  </si>
  <si>
    <t>保護地区。点で表示（https://developers.google.com/earth-engine/datasets/catalog/WCMC_WDPA_current_points）</t>
    <rPh sb="0" eb="4">
      <t xml:space="preserve">ホゴチク </t>
    </rPh>
    <rPh sb="5" eb="6">
      <t xml:space="preserve">テン </t>
    </rPh>
    <rPh sb="7" eb="9">
      <t xml:space="preserve">ヒョウジ </t>
    </rPh>
    <phoneticPr fontId="1"/>
  </si>
  <si>
    <t>https://developers.google.com/earth-engine/datasets/catalog/WCMC_WDPA_current_polygons</t>
  </si>
  <si>
    <t>WorldClim BIO Variables V1</t>
    <phoneticPr fontId="1"/>
  </si>
  <si>
    <t>1960–1991年平均の、生物に関わる気候変数、多数。</t>
    <rPh sb="9" eb="10">
      <t xml:space="preserve">ネン </t>
    </rPh>
    <rPh sb="10" eb="12">
      <t xml:space="preserve">ヘイキン </t>
    </rPh>
    <rPh sb="14" eb="16">
      <t xml:space="preserve">セイブツ </t>
    </rPh>
    <rPh sb="17" eb="18">
      <t xml:space="preserve">カカワル </t>
    </rPh>
    <rPh sb="20" eb="22">
      <t xml:space="preserve">キコウ </t>
    </rPh>
    <rPh sb="22" eb="24">
      <t xml:space="preserve">ヘンスウ </t>
    </rPh>
    <rPh sb="25" eb="27">
      <t xml:space="preserve">タスウ </t>
    </rPh>
    <phoneticPr fontId="1"/>
  </si>
  <si>
    <t>https://developers.google.com/earth-engine/datasets/catalog/WORLDCLIM_V1_BIO</t>
  </si>
  <si>
    <t>WorldClim Climatology V1</t>
    <phoneticPr fontId="1"/>
  </si>
  <si>
    <t>月平均、月最小、月最大気温。</t>
    <rPh sb="4" eb="7">
      <t xml:space="preserve">ツキサイショウ </t>
    </rPh>
    <rPh sb="8" eb="11">
      <t xml:space="preserve">ツキサイダイ </t>
    </rPh>
    <rPh sb="11" eb="13">
      <t xml:space="preserve">キオン </t>
    </rPh>
    <phoneticPr fontId="1"/>
  </si>
  <si>
    <t>https://developers.google.com/earth-engine/datasets/catalog/WORLDCLIM_V1_MONTHLY</t>
  </si>
  <si>
    <t>https://developers.google.com/earth-engine/datasets/catalog/WRI_GPPD_power_plants</t>
  </si>
  <si>
    <t>Global Power Plant Database</t>
    <phoneticPr fontId="1"/>
  </si>
  <si>
    <t>発電所に関する多数の情報（場所、原料、発電量、所有者など）を記載。</t>
    <rPh sb="0" eb="3">
      <t xml:space="preserve">ハツデンショ </t>
    </rPh>
    <rPh sb="7" eb="9">
      <t xml:space="preserve">タスウノジョウホウ </t>
    </rPh>
    <rPh sb="13" eb="15">
      <t xml:space="preserve">バショ </t>
    </rPh>
    <rPh sb="16" eb="18">
      <t xml:space="preserve">ゲンリョウ、 </t>
    </rPh>
    <rPh sb="19" eb="22">
      <t xml:space="preserve">ハツデンリョウ </t>
    </rPh>
    <rPh sb="23" eb="26">
      <t xml:space="preserve">ショユウシャ </t>
    </rPh>
    <rPh sb="30" eb="32">
      <t xml:space="preserve">キサイ。 </t>
    </rPh>
    <phoneticPr fontId="1"/>
  </si>
  <si>
    <t>WWF HydroSHEDS Hydrologically Conditioned DEM, 3 Arc-Seconds</t>
    <phoneticPr fontId="1"/>
  </si>
  <si>
    <t>標高。（SRTM Digital Elevation Data 30mの下位互換？）</t>
    <rPh sb="0" eb="2">
      <t xml:space="preserve">ヒョウコウ </t>
    </rPh>
    <rPh sb="36" eb="37">
      <t>_x0000__x0000_</t>
    </rPh>
    <rPh sb="38" eb="40">
      <t/>
    </rPh>
    <phoneticPr fontId="1"/>
  </si>
  <si>
    <t>https://developers.google.com/earth-engine/datasets/catalog/WWF_HydroSHEDS_03CONDEM</t>
  </si>
  <si>
    <t>WWF HydroSHEDS Drainage Direction, 3 Arc-Seconds</t>
    <phoneticPr fontId="1"/>
  </si>
  <si>
    <t>https://developers.google.com/earth-engine/datasets/catalog/WWF_HydroSHEDS_03DIR</t>
  </si>
  <si>
    <t>WWF HydroSHEDS Flow Accumulation, 15 Arc-Seconds</t>
    <phoneticPr fontId="1"/>
  </si>
  <si>
    <t>https://developers.google.com/earth-engine/datasets/catalog/WWF_HydroSHEDS_15ACC</t>
  </si>
  <si>
    <t>排水方向。450、900 m も。</t>
    <rPh sb="0" eb="2">
      <t xml:space="preserve">ハイスイ </t>
    </rPh>
    <rPh sb="2" eb="4">
      <t xml:space="preserve">ホウコウ </t>
    </rPh>
    <phoneticPr fontId="1"/>
  </si>
  <si>
    <t>累積流量。900 m も.</t>
    <rPh sb="0" eb="4">
      <t xml:space="preserve">ルイセキリュウリョウ </t>
    </rPh>
    <phoneticPr fontId="1"/>
  </si>
  <si>
    <t>WWF HydroSHEDS Basins level 1</t>
    <phoneticPr fontId="1"/>
  </si>
  <si>
    <t>河川流域分布。Level 1（最も粗い）からLevel 12 （最も細かい）まで。</t>
    <rPh sb="0" eb="2">
      <t xml:space="preserve">カセン </t>
    </rPh>
    <rPh sb="2" eb="4">
      <t xml:space="preserve">カセンリュウイキ </t>
    </rPh>
    <rPh sb="4" eb="6">
      <t xml:space="preserve">ブンプ </t>
    </rPh>
    <rPh sb="15" eb="16">
      <t xml:space="preserve">モットモ </t>
    </rPh>
    <rPh sb="17" eb="18">
      <t xml:space="preserve">アライ </t>
    </rPh>
    <rPh sb="32" eb="33">
      <t xml:space="preserve">モットモ </t>
    </rPh>
    <rPh sb="34" eb="35">
      <t xml:space="preserve">コマカイ </t>
    </rPh>
    <phoneticPr fontId="1"/>
  </si>
  <si>
    <t>https://developers.google.com/earth-engine/datasets/catalog/WWF_HydroSHEDS_v1_Basins_hybas_1</t>
    <phoneticPr fontId="1"/>
  </si>
  <si>
    <t>WWF HydroSHEDS Free Flowing Rivers Network v1</t>
    <phoneticPr fontId="1"/>
  </si>
  <si>
    <t>河川ネットワーク。</t>
    <rPh sb="0" eb="1">
      <t xml:space="preserve">カセン </t>
    </rPh>
    <phoneticPr fontId="1"/>
  </si>
  <si>
    <t>https://developers.google.com/earth-engine/datasets/catalog/WWF_HydroSHEDS_v1_FreeFlowingRivers</t>
  </si>
  <si>
    <t>WorldPop Global Project Population Data: Estimated Residential Population per 100x100m Grid Square</t>
    <phoneticPr fontId="1"/>
  </si>
  <si>
    <t>人口分布。</t>
    <rPh sb="0" eb="1">
      <t xml:space="preserve">ジンコウブンプ </t>
    </rPh>
    <phoneticPr fontId="1"/>
  </si>
  <si>
    <t>Sentinel</t>
    <phoneticPr fontId="1"/>
  </si>
  <si>
    <t>https://developers.google.com/earth-engine/datasets/catalog/sentinel</t>
  </si>
  <si>
    <t>Sentinel の全部紹介。</t>
    <rPh sb="10" eb="12">
      <t xml:space="preserve">ゼンブ </t>
    </rPh>
    <rPh sb="12" eb="14">
      <t xml:space="preserve">ショウカイ </t>
    </rPh>
    <phoneticPr fontId="1"/>
  </si>
  <si>
    <t>GCOM-W</t>
    <phoneticPr fontId="1"/>
  </si>
  <si>
    <t>マイクロ波放射計。輝度温度、降水量、海水温、など。</t>
    <rPh sb="5" eb="8">
      <t xml:space="preserve">ホウシャケイ </t>
    </rPh>
    <rPh sb="9" eb="13">
      <t xml:space="preserve">キドオンド </t>
    </rPh>
    <rPh sb="14" eb="17">
      <t xml:space="preserve">コウスイリョウ </t>
    </rPh>
    <rPh sb="18" eb="21">
      <t xml:space="preserve">カイスイオン </t>
    </rPh>
    <phoneticPr fontId="1"/>
  </si>
  <si>
    <t>https://developers.google.com/earth-engine/datasets/catalog/WorldPop_GP_100m_pop</t>
    <phoneticPr fontId="1"/>
  </si>
  <si>
    <t>人口分布。性別、年齢、人数、人口密度別。</t>
    <rPh sb="2" eb="4">
      <t xml:space="preserve">ブンプ </t>
    </rPh>
    <rPh sb="5" eb="7">
      <t xml:space="preserve">セイベツ </t>
    </rPh>
    <rPh sb="8" eb="10">
      <t xml:space="preserve">ネンレイ </t>
    </rPh>
    <rPh sb="11" eb="13">
      <t xml:space="preserve">ニンズウ </t>
    </rPh>
    <rPh sb="14" eb="18">
      <t xml:space="preserve">ジンコウミツド </t>
    </rPh>
    <rPh sb="18" eb="19">
      <t xml:space="preserve">ベツ </t>
    </rPh>
    <phoneticPr fontId="1"/>
  </si>
  <si>
    <t>植生指標。250–1000 m。Aqua (https://developers.google.com/earth-engine/datasets/catalog/MODIS_006_MYD13A1)</t>
    <rPh sb="0" eb="4">
      <t xml:space="preserve">ショクセイシヒョウ </t>
    </rPh>
    <phoneticPr fontId="1"/>
  </si>
  <si>
    <t>Tier1&amp;2, 生データ, リアルタイム, TOA &amp; surface reflectance, Landsat 1-8, see http://www.un-spider.org/node/10958</t>
    <rPh sb="9" eb="10">
      <t xml:space="preserve">ナマデータ </t>
    </rPh>
    <phoneticPr fontId="1"/>
  </si>
  <si>
    <t>経験的には、同じ場所の再撮影期間は約1ヶ月</t>
    <rPh sb="0" eb="3">
      <t xml:space="preserve">ケイケンテキニハ </t>
    </rPh>
    <rPh sb="6" eb="7">
      <t xml:space="preserve">オナジ </t>
    </rPh>
    <rPh sb="8" eb="10">
      <t xml:space="preserve">バショ </t>
    </rPh>
    <rPh sb="11" eb="14">
      <t xml:space="preserve">サイサツエイ </t>
    </rPh>
    <rPh sb="14" eb="16">
      <t xml:space="preserve">キカン </t>
    </rPh>
    <rPh sb="17" eb="18">
      <t xml:space="preserve">ヤク </t>
    </rPh>
    <phoneticPr fontId="1"/>
  </si>
  <si>
    <t>エアロゾル指標、エアロゾルの高さ、雲、CO、HCHO、NO2、O3、SO2</t>
    <rPh sb="5" eb="7">
      <t xml:space="preserve">シヒョウ </t>
    </rPh>
    <rPh sb="14" eb="15">
      <t xml:space="preserve">タカサ </t>
    </rPh>
    <rPh sb="17" eb="18">
      <t xml:space="preserve">クモ </t>
    </rPh>
    <phoneticPr fontId="1"/>
  </si>
  <si>
    <t>GPP（総基礎生産）、植生、水、土</t>
    <rPh sb="4" eb="5">
      <t>ソウ</t>
    </rPh>
    <rPh sb="5" eb="9">
      <t xml:space="preserve">キソセイサン </t>
    </rPh>
    <rPh sb="11" eb="13">
      <t xml:space="preserve">ショクセイ </t>
    </rPh>
    <rPh sb="14" eb="15">
      <t xml:space="preserve">ミズ </t>
    </rPh>
    <rPh sb="16" eb="17">
      <t xml:space="preserve">ツチ </t>
    </rPh>
    <phoneticPr fontId="1"/>
  </si>
  <si>
    <t>土地の分類。</t>
    <rPh sb="0" eb="1">
      <t xml:space="preserve">トチ </t>
    </rPh>
    <rPh sb="3" eb="5">
      <t xml:space="preserve">ブンルイ </t>
    </rPh>
    <phoneticPr fontId="1"/>
  </si>
  <si>
    <t>これまで、どれだけ、人間による土地開発が行われてきたか。</t>
    <rPh sb="10" eb="12">
      <t xml:space="preserve">ニンゲンニヨル </t>
    </rPh>
    <rPh sb="15" eb="17">
      <t xml:space="preserve">トチ </t>
    </rPh>
    <rPh sb="17" eb="19">
      <t xml:space="preserve">カイハツ </t>
    </rPh>
    <rPh sb="20" eb="21">
      <t xml:space="preserve">オコナワレテキタカ </t>
    </rPh>
    <phoneticPr fontId="1"/>
  </si>
  <si>
    <t>気温、降雨量、気圧。月毎データもあり。</t>
    <rPh sb="0" eb="2">
      <t xml:space="preserve">キオン </t>
    </rPh>
    <rPh sb="3" eb="6">
      <t xml:space="preserve">コウウリョウ </t>
    </rPh>
    <rPh sb="7" eb="9">
      <t xml:space="preserve">キアツ </t>
    </rPh>
    <rPh sb="10" eb="11">
      <t xml:space="preserve">ツキゴトモ </t>
    </rPh>
    <rPh sb="11" eb="12">
      <t xml:space="preserve">ゴト </t>
    </rPh>
    <phoneticPr fontId="1"/>
  </si>
  <si>
    <t>漁業量、漁業時間、航海時間。</t>
    <rPh sb="0" eb="2">
      <t xml:space="preserve">ギョギョウ </t>
    </rPh>
    <rPh sb="2" eb="3">
      <t xml:space="preserve">リョウ </t>
    </rPh>
    <rPh sb="4" eb="8">
      <t xml:space="preserve">ギョギョウジカン </t>
    </rPh>
    <rPh sb="9" eb="11">
      <t xml:space="preserve">コウカイ </t>
    </rPh>
    <rPh sb="11" eb="13">
      <t xml:space="preserve">ジカン </t>
    </rPh>
    <phoneticPr fontId="1"/>
  </si>
  <si>
    <t>https://developers.google.com/earth-engine/datasets/catalog/NASA_GPM_L3_IMERG_V06</t>
    <phoneticPr fontId="1"/>
  </si>
  <si>
    <t>GPM raw data</t>
    <phoneticPr fontId="1"/>
  </si>
  <si>
    <t>降水量。5日おきも。</t>
    <rPh sb="0" eb="3">
      <t xml:space="preserve">コウスイリョウ </t>
    </rPh>
    <phoneticPr fontId="1"/>
  </si>
  <si>
    <t>GPM contellation</t>
    <phoneticPr fontId="1"/>
  </si>
  <si>
    <t>いろんな衛星で観測された輝度温度。</t>
    <rPh sb="4" eb="6">
      <t xml:space="preserve">エイセイ </t>
    </rPh>
    <rPh sb="7" eb="9">
      <t xml:space="preserve">カンソク </t>
    </rPh>
    <rPh sb="12" eb="16">
      <t xml:space="preserve">キドオンド </t>
    </rPh>
    <phoneticPr fontId="1"/>
  </si>
  <si>
    <t>GSMaP raw data</t>
    <phoneticPr fontId="1"/>
  </si>
  <si>
    <t>一時間あたり降雨量。Gportal 版。</t>
    <rPh sb="18" eb="19">
      <t xml:space="preserve">バン </t>
    </rPh>
    <phoneticPr fontId="1"/>
  </si>
  <si>
    <t>TRMM_PR</t>
    <phoneticPr fontId="1"/>
  </si>
  <si>
    <t>TRMM_VIRS</t>
    <phoneticPr fontId="1"/>
  </si>
  <si>
    <t>ALOS2_PALSAR2</t>
    <phoneticPr fontId="1"/>
  </si>
  <si>
    <t>LバンドSAR。</t>
    <phoneticPr fontId="1"/>
  </si>
  <si>
    <t>ADEOS_OCTS</t>
    <phoneticPr fontId="1"/>
  </si>
  <si>
    <t>ADEOS_AVNIR</t>
    <phoneticPr fontId="1"/>
  </si>
  <si>
    <t>ADEOS2_AMSR</t>
    <phoneticPr fontId="1"/>
  </si>
  <si>
    <t>赤外線もあり。</t>
    <rPh sb="0" eb="3">
      <t xml:space="preserve">セキガイセン </t>
    </rPh>
    <phoneticPr fontId="1"/>
  </si>
  <si>
    <t>ADEOS2_GLI</t>
    <phoneticPr fontId="1"/>
  </si>
  <si>
    <t>年: 2000年以降</t>
    <rPh sb="0" eb="1">
      <t xml:space="preserve">ネン </t>
    </rPh>
    <rPh sb="7" eb="8">
      <t xml:space="preserve">ネン </t>
    </rPh>
    <rPh sb="8" eb="10">
      <t xml:space="preserve">イコウ </t>
    </rPh>
    <phoneticPr fontId="1"/>
  </si>
  <si>
    <t>Global Development Potential Indices</t>
    <phoneticPr fontId="1"/>
  </si>
  <si>
    <t>潜在的開発指標。バイオ燃料、石炭、太陽光エネルギー、農作物、石油、など。</t>
    <rPh sb="0" eb="3">
      <t xml:space="preserve">センザイテキ </t>
    </rPh>
    <rPh sb="3" eb="5">
      <t xml:space="preserve">カイハツ </t>
    </rPh>
    <rPh sb="5" eb="7">
      <t xml:space="preserve">シヒョウ </t>
    </rPh>
    <rPh sb="11" eb="13">
      <t xml:space="preserve">ネンリョウ </t>
    </rPh>
    <rPh sb="14" eb="16">
      <t xml:space="preserve">セキタン </t>
    </rPh>
    <rPh sb="17" eb="19">
      <t xml:space="preserve">タイヨウ </t>
    </rPh>
    <rPh sb="19" eb="20">
      <t xml:space="preserve">コウエネルギー </t>
    </rPh>
    <rPh sb="26" eb="27">
      <t xml:space="preserve">ノウサクモン </t>
    </rPh>
    <rPh sb="27" eb="29">
      <t xml:space="preserve">サクモツ </t>
    </rPh>
    <rPh sb="30" eb="32">
      <t xml:space="preserve">セキユ </t>
    </rPh>
    <phoneticPr fontId="1"/>
  </si>
  <si>
    <t>https://sedac.ciesin.columbia.edu/data/set/lulc-development-potential-indices</t>
  </si>
  <si>
    <t>Global 1-km Downscaled Population Base Year and Projection Grids Based on the SSPs, v1.01 (2000 – 2100)</t>
    <phoneticPr fontId="1"/>
  </si>
  <si>
    <t>https://sedac.ciesin.columbia.edu/data/set/popdynamics-1-km-downscaled-pop-base-year-projection-ssp-2000-2100-rev01</t>
  </si>
  <si>
    <t>Development Threat Index, v1 (2015)</t>
    <phoneticPr fontId="1"/>
  </si>
  <si>
    <t>開発危機分布。資源がなくなる可能性の高い場所を描画？</t>
    <rPh sb="0" eb="2">
      <t xml:space="preserve">カイハツ </t>
    </rPh>
    <rPh sb="2" eb="4">
      <t xml:space="preserve">キキ </t>
    </rPh>
    <rPh sb="4" eb="6">
      <t xml:space="preserve">ブンプ </t>
    </rPh>
    <rPh sb="7" eb="9">
      <t xml:space="preserve">シゲン </t>
    </rPh>
    <rPh sb="14" eb="17">
      <t xml:space="preserve">カノウセイ </t>
    </rPh>
    <rPh sb="18" eb="19">
      <t xml:space="preserve">タカイ </t>
    </rPh>
    <rPh sb="20" eb="22">
      <t xml:space="preserve">バショ </t>
    </rPh>
    <rPh sb="23" eb="25">
      <t xml:space="preserve">ビョウガ </t>
    </rPh>
    <phoneticPr fontId="1"/>
  </si>
  <si>
    <t>https://sedac.ciesin.columbia.edu/data/set/lulc-development-threat-index</t>
  </si>
  <si>
    <t>Altimeter Corrected Elevations (ACE2), v2 (1994 – 2005)</t>
    <phoneticPr fontId="1"/>
  </si>
  <si>
    <t>標高。空間分解能270, 900, 9000 mもある。</t>
    <rPh sb="0" eb="2">
      <t xml:space="preserve">ヒョウコウ </t>
    </rPh>
    <rPh sb="3" eb="8">
      <t xml:space="preserve">クウカンブンカイノウ </t>
    </rPh>
    <phoneticPr fontId="1"/>
  </si>
  <si>
    <t>https://sedac.ciesin.columbia.edu/data/set/dedc-ace-v2</t>
  </si>
  <si>
    <t>Global Pesticide Grids (PEST-CHEMGRIDS), v1 (2015, 2020, 2025)</t>
    <phoneticPr fontId="1"/>
  </si>
  <si>
    <t>殺虫剤利用分布。</t>
    <rPh sb="0" eb="3">
      <t xml:space="preserve">サッチュウザイ </t>
    </rPh>
    <rPh sb="3" eb="5">
      <t xml:space="preserve">リヨウブプ </t>
    </rPh>
    <rPh sb="5" eb="7">
      <t xml:space="preserve">ブンプ </t>
    </rPh>
    <phoneticPr fontId="1"/>
  </si>
  <si>
    <t>https://sedac.ciesin.columbia.edu/data/set/ferman-v1-pest-chemgrids</t>
  </si>
  <si>
    <t>Global Subnational Infant Mortality Rates, v2 (2015)</t>
    <phoneticPr fontId="1"/>
  </si>
  <si>
    <t>幼児死亡率分布。</t>
    <rPh sb="0" eb="5">
      <t xml:space="preserve">ヨウジシボウリツ </t>
    </rPh>
    <rPh sb="5" eb="7">
      <t xml:space="preserve">ブンプ </t>
    </rPh>
    <phoneticPr fontId="1"/>
  </si>
  <si>
    <t>https://sedac.ciesin.columbia.edu/data/set/povmap-global-subnational-infant-mortality-rates-v2</t>
  </si>
  <si>
    <t>Trends in Global Freshwater Availability from the Gravity Recovery and Climate Experiment (GRACE), v1 (2002 – 2016)</t>
    <phoneticPr fontId="1"/>
  </si>
  <si>
    <t>年間に真水の量がどれだけ変化したか。</t>
    <rPh sb="0" eb="2">
      <t xml:space="preserve">ネンカン </t>
    </rPh>
    <rPh sb="3" eb="5">
      <t xml:space="preserve">マミズ </t>
    </rPh>
    <rPh sb="6" eb="7">
      <t xml:space="preserve">リョウ </t>
    </rPh>
    <rPh sb="12" eb="14">
      <t xml:space="preserve">ヘンカ </t>
    </rPh>
    <phoneticPr fontId="1"/>
  </si>
  <si>
    <t>https://sedac.ciesin.columbia.edu/data/set/sdei-trends-freshwater-availability-grace</t>
  </si>
  <si>
    <t>Global Annual PM2.5 Grids from MODIS, MISR and SeaWiFS Aerosol Optical Depth (AOD) with GWR, v1 (1998 – 2016)</t>
    <phoneticPr fontId="1"/>
  </si>
  <si>
    <t>PM2.5の分布。</t>
    <rPh sb="6" eb="8">
      <t xml:space="preserve">ブンプ </t>
    </rPh>
    <phoneticPr fontId="1"/>
  </si>
  <si>
    <t>https://sedac.ciesin.columbia.edu/data/set/sdei-global-annual-gwr-pm2-5-modis-misr-seawifs-aod</t>
  </si>
  <si>
    <t>Historical Urban Population, v1 (3700 – 2000)</t>
    <phoneticPr fontId="1"/>
  </si>
  <si>
    <t>BC3700からAD2000までの、世界中の人口データ。</t>
    <rPh sb="18" eb="21">
      <t xml:space="preserve">セカイチュウノ </t>
    </rPh>
    <rPh sb="22" eb="24">
      <t xml:space="preserve">ジンコウデータ </t>
    </rPh>
    <phoneticPr fontId="1"/>
  </si>
  <si>
    <t>https://sedac.ciesin.columbia.edu/data/set/urbanspatial-hist-urban-pop-3700bc-ad2000</t>
  </si>
  <si>
    <t>Human Footprint, 2018 Release (1993)</t>
    <phoneticPr fontId="1"/>
  </si>
  <si>
    <t>https://sedac.ciesin.columbia.edu/data/set/wildareas-v3-1993-human-footprint</t>
  </si>
  <si>
    <t>Environmental Performance Index, 2018 Release (1950 – 2018)</t>
    <phoneticPr fontId="1"/>
  </si>
  <si>
    <t>人間から環境への影響（家屋、人口密度、発電所、耕作地、道路、鉄道などから導出）。2009年版もあり。</t>
    <rPh sb="0" eb="2">
      <t xml:space="preserve">ニンゲン </t>
    </rPh>
    <rPh sb="4" eb="6">
      <t xml:space="preserve">カンキョウ </t>
    </rPh>
    <rPh sb="8" eb="10">
      <t xml:space="preserve">エイキョウ </t>
    </rPh>
    <rPh sb="11" eb="13">
      <t xml:space="preserve">カオク </t>
    </rPh>
    <rPh sb="14" eb="16">
      <t xml:space="preserve">ジンコウ </t>
    </rPh>
    <rPh sb="16" eb="18">
      <t xml:space="preserve">ミツド </t>
    </rPh>
    <rPh sb="19" eb="22">
      <t xml:space="preserve">ハツデンショ </t>
    </rPh>
    <rPh sb="23" eb="26">
      <t xml:space="preserve">コウサクチ </t>
    </rPh>
    <rPh sb="27" eb="29">
      <t xml:space="preserve">ドウロ </t>
    </rPh>
    <rPh sb="30" eb="32">
      <t xml:space="preserve">テツドウ </t>
    </rPh>
    <rPh sb="36" eb="38">
      <t xml:space="preserve">ドウシュツ </t>
    </rPh>
    <rPh sb="44" eb="46">
      <t xml:space="preserve">ネンバン </t>
    </rPh>
    <phoneticPr fontId="1"/>
  </si>
  <si>
    <t>https://sedac.ciesin.columbia.edu/data/collection/epi</t>
  </si>
  <si>
    <t>Administrative Unit Center Points with Population Estimates, v4.11 (2000, 2005, 2010, 2015, 2020)</t>
    <phoneticPr fontId="1"/>
  </si>
  <si>
    <t>https://sedac.ciesin.columbia.edu/data/set/gpw-v4-admin-unit-center-points-population-estimates-rev11</t>
  </si>
  <si>
    <t>人口分布。グリッドではなく、各国勢調査地ごとに、ポイントで表示。</t>
    <rPh sb="0" eb="2">
      <t xml:space="preserve">ジンコウ </t>
    </rPh>
    <rPh sb="2" eb="4">
      <t xml:space="preserve">ブンプ </t>
    </rPh>
    <rPh sb="14" eb="15">
      <t xml:space="preserve">カク </t>
    </rPh>
    <rPh sb="15" eb="19">
      <t xml:space="preserve">コクセイチョウサ </t>
    </rPh>
    <rPh sb="19" eb="20">
      <t xml:space="preserve">チ </t>
    </rPh>
    <rPh sb="29" eb="31">
      <t xml:space="preserve">ヒョウジ </t>
    </rPh>
    <phoneticPr fontId="1"/>
  </si>
  <si>
    <t>Basic Demographic Characteristics, v4.11 (2010)</t>
    <phoneticPr fontId="1"/>
  </si>
  <si>
    <t>https://sedac.ciesin.columbia.edu/data/set/gpw-v4-basic-demographic-characteristics-rev11</t>
  </si>
  <si>
    <t>Population Count, v4.11 (2000, 2005, 2010, 2015, 2020)</t>
    <phoneticPr fontId="1"/>
  </si>
  <si>
    <t>人口分布。空間解像度 4500, 27000, 54000, 100000 m もある。</t>
    <rPh sb="0" eb="2">
      <t xml:space="preserve">ジンコウブンプ </t>
    </rPh>
    <rPh sb="5" eb="10">
      <t xml:space="preserve">クウカンカイゾウド </t>
    </rPh>
    <phoneticPr fontId="1"/>
  </si>
  <si>
    <t>https://sedac.ciesin.columbia.edu/data/set/gpw-v4-population-count-rev11</t>
  </si>
  <si>
    <t>人口の性別、年齢別分布。空間解像度 4500, 27000, 54000, 100000 m もある。データクオリティ（https://sedac.ciesin.columbia.edu/data/set/gpw-v4-data-quality-indicators-rev11）</t>
    <rPh sb="0" eb="2">
      <t xml:space="preserve">ジンコウブンプ </t>
    </rPh>
    <rPh sb="12" eb="17">
      <t xml:space="preserve">クウカンカイゾウド </t>
    </rPh>
    <phoneticPr fontId="1"/>
  </si>
  <si>
    <t>Land and Water Area, v4.11 (2010)</t>
    <phoneticPr fontId="1"/>
  </si>
  <si>
    <t>https://sedac.ciesin.columbia.edu/data/set/gpw-v4-land-water-area-rev11</t>
  </si>
  <si>
    <t>National Identifier Grid, v4.11 (2010)</t>
    <phoneticPr fontId="1"/>
  </si>
  <si>
    <t>地面と水辺の分布。人口密度分布を導出するのに利用。空間解像度 4500, 27000, 54000, 100000 m もある。</t>
    <rPh sb="0" eb="1">
      <t xml:space="preserve">ジメン </t>
    </rPh>
    <rPh sb="3" eb="5">
      <t xml:space="preserve">ミズベ </t>
    </rPh>
    <rPh sb="6" eb="8">
      <t xml:space="preserve">ブンプ </t>
    </rPh>
    <rPh sb="9" eb="15">
      <t xml:space="preserve">ジンコウミツドブンプ </t>
    </rPh>
    <rPh sb="16" eb="18">
      <t xml:space="preserve">ドウシュツ </t>
    </rPh>
    <rPh sb="22" eb="24">
      <t xml:space="preserve">リヨウ </t>
    </rPh>
    <phoneticPr fontId="1"/>
  </si>
  <si>
    <t>国境線。国ごとの人口を導出するのに使用。</t>
    <rPh sb="0" eb="2">
      <t xml:space="preserve">コッキョウセン </t>
    </rPh>
    <rPh sb="2" eb="3">
      <t xml:space="preserve">セン </t>
    </rPh>
    <rPh sb="4" eb="5">
      <t xml:space="preserve">クニゴトノ </t>
    </rPh>
    <rPh sb="8" eb="10">
      <t xml:space="preserve">ジンコウヲ </t>
    </rPh>
    <rPh sb="11" eb="13">
      <t xml:space="preserve">ドウシュツ </t>
    </rPh>
    <rPh sb="17" eb="19">
      <t xml:space="preserve">シヨウ </t>
    </rPh>
    <phoneticPr fontId="1"/>
  </si>
  <si>
    <t>https://sedac.ciesin.columbia.edu/data/set/gpw-v4-national-identifier-grid-rev11</t>
  </si>
  <si>
    <t>UN WPP-Adjusted Population Count, v4.11 (2000, 2005, 2010, 2015, 2020)</t>
    <phoneticPr fontId="1"/>
  </si>
  <si>
    <t>UN WPP の国別総人口に合うよう調整した、人口分布。</t>
    <rPh sb="8" eb="10">
      <t xml:space="preserve">クニベツ </t>
    </rPh>
    <rPh sb="14" eb="15">
      <t xml:space="preserve">アウヨウニ </t>
    </rPh>
    <rPh sb="18" eb="20">
      <t xml:space="preserve">チョウセイシタ </t>
    </rPh>
    <rPh sb="23" eb="27">
      <t xml:space="preserve">ジンコウブンプ </t>
    </rPh>
    <phoneticPr fontId="1"/>
  </si>
  <si>
    <t>https://sedac.ciesin.columbia.edu/data/set/gpw-v4-population-count-adjusted-to-2015-unwpp-country-totals-rev11</t>
  </si>
  <si>
    <t>UN WPP-Adjusted Population Density, v4.11 (2000, 2005, 2010, 2015, 2020)</t>
    <phoneticPr fontId="1"/>
  </si>
  <si>
    <t>UN WPP の国別人口密度に合うよう調整した、人口密度分布。</t>
    <rPh sb="8" eb="10">
      <t xml:space="preserve">クニベツ </t>
    </rPh>
    <rPh sb="12" eb="14">
      <t xml:space="preserve">ミツド </t>
    </rPh>
    <rPh sb="15" eb="16">
      <t xml:space="preserve">アウヨウニ </t>
    </rPh>
    <rPh sb="19" eb="21">
      <t xml:space="preserve">チョウセイシタ </t>
    </rPh>
    <rPh sb="24" eb="30">
      <t xml:space="preserve">ジンコウブンプ </t>
    </rPh>
    <phoneticPr fontId="1"/>
  </si>
  <si>
    <t>https://sedac.ciesin.columbia.edu/data/set/gpw-v4-population-density-adjusted-to-2015-unwpp-country-totals-rev11</t>
  </si>
  <si>
    <t>Population Density, v4.11 (2000, 2005, 2010, 2015, 2020)</t>
    <phoneticPr fontId="1"/>
  </si>
  <si>
    <t>人口密度分布。</t>
    <rPh sb="0" eb="2">
      <t xml:space="preserve">ジンコウ </t>
    </rPh>
    <phoneticPr fontId="1"/>
  </si>
  <si>
    <t>https://sedac.ciesin.columbia.edu/data/set/gpw-v4-population-density-rev11</t>
  </si>
  <si>
    <t>Global Fire Emissions Indicators, Grids, v1 (1997 – 2015)</t>
    <phoneticPr fontId="1"/>
  </si>
  <si>
    <t>https://sedac.ciesin.columbia.edu/data/set/sdei-global-fire-emissions-indicators-grids-1997-2015</t>
  </si>
  <si>
    <t>火事分布。国ごとのエクセルデータ（https://sedac.ciesin.columbia.edu/data/set/sdei-global-fire-emissions-indicators-country-level-1997-2015/data-download）</t>
    <rPh sb="0" eb="2">
      <t xml:space="preserve">カジ </t>
    </rPh>
    <rPh sb="2" eb="4">
      <t xml:space="preserve">ブンプ </t>
    </rPh>
    <rPh sb="5" eb="6">
      <t xml:space="preserve">クニゴト </t>
    </rPh>
    <phoneticPr fontId="1"/>
  </si>
  <si>
    <t>Natural Resource Protection and Child Health Indicators, 2018 Release (2010 – 2017)</t>
    <phoneticPr fontId="1"/>
  </si>
  <si>
    <t>https://sedac.ciesin.columbia.edu/data/collection/nrmi/sets/browse</t>
  </si>
  <si>
    <t>Global 3-Year Running Mean Ground-Level NO2 Grids from GOME, SCIAMACHY and GOME-2, v1 (1996 – 2012)</t>
    <phoneticPr fontId="1"/>
  </si>
  <si>
    <t>3年平均した、NO2量分布。</t>
    <rPh sb="1" eb="2">
      <t xml:space="preserve">ネン </t>
    </rPh>
    <rPh sb="2" eb="4">
      <t xml:space="preserve">ヘイキン </t>
    </rPh>
    <rPh sb="10" eb="11">
      <t xml:space="preserve">リョウ </t>
    </rPh>
    <rPh sb="11" eb="13">
      <t xml:space="preserve">ブンプ </t>
    </rPh>
    <phoneticPr fontId="1"/>
  </si>
  <si>
    <t>https://sedac.ciesin.columbia.edu/data/set/sdei-global-3-year-running-mean-no2-gome-sciamachy-gome2</t>
  </si>
  <si>
    <t>人口分布予想。13500 m も（https://sedac.ciesin.columbia.edu/data/set/popdynamics-1-8th-pop-base-year-projection-ssp-2000-2100-rev01）。基本は2000年。</t>
    <rPh sb="0" eb="2">
      <t xml:space="preserve">ジンコウ </t>
    </rPh>
    <rPh sb="2" eb="4">
      <t xml:space="preserve">ブンプ </t>
    </rPh>
    <rPh sb="4" eb="6">
      <t xml:space="preserve">ヨソウ </t>
    </rPh>
    <rPh sb="19" eb="21">
      <t xml:space="preserve">キホン </t>
    </rPh>
    <rPh sb="26" eb="27">
      <t xml:space="preserve">ネン </t>
    </rPh>
    <phoneticPr fontId="1"/>
  </si>
  <si>
    <t>Urban Extent Grid, v1 (1995)</t>
    <phoneticPr fontId="1"/>
  </si>
  <si>
    <t>https://sedac.ciesin.columbia.edu/data/set/grump-v1-urban-extents</t>
  </si>
  <si>
    <t>version は最新のもののみ掲載。</t>
    <rPh sb="9" eb="11">
      <t xml:space="preserve">サイシン </t>
    </rPh>
    <rPh sb="16" eb="18">
      <t xml:space="preserve">ケイサイ </t>
    </rPh>
    <phoneticPr fontId="1"/>
  </si>
  <si>
    <t>1995年の都市化度合いの分布。都市範囲を示したポリゴンデータ？は （https://sedac.ciesin.columbia.edu/data/set/grump-v1-urban-ext-polygons-rev01）。海岸線は、（https://sedac.ciesin.columbia.edu/data/set/grump-v1-coastlines）。密度導出に用いた土地データは（https://sedac.ciesin.columbia.edu/data/set/grump-v1-land-geographic-unit-area）。</t>
    <rPh sb="4" eb="5">
      <t xml:space="preserve">ネン </t>
    </rPh>
    <rPh sb="6" eb="20">
      <t xml:space="preserve">トシハンイ </t>
    </rPh>
    <rPh sb="21" eb="22">
      <t xml:space="preserve">シメシタ </t>
    </rPh>
    <rPh sb="113" eb="116">
      <t xml:space="preserve">カイガンセン </t>
    </rPh>
    <rPh sb="183" eb="185">
      <t xml:space="preserve">ミツド </t>
    </rPh>
    <rPh sb="185" eb="187">
      <t xml:space="preserve">ドウシュツ </t>
    </rPh>
    <rPh sb="188" eb="189">
      <t xml:space="preserve">モチイタ </t>
    </rPh>
    <rPh sb="191" eb="193">
      <t xml:space="preserve">トチ </t>
    </rPh>
    <phoneticPr fontId="1"/>
  </si>
  <si>
    <t>Global Population Count Grid Time Series Estimates, v1 (1970 – 2000)</t>
    <phoneticPr fontId="1"/>
  </si>
  <si>
    <t>https://sedac.ciesin.columbia.edu/data/set/popdynamics-global-pop-count-time-series-estimates</t>
  </si>
  <si>
    <t>2000年の人口分布をもとに、過去の人口分布を推定。2000年以降の人口予測に使用することは、非推奨。人口密度は（https://sedac.ciesin.columbia.edu/data/set/popdynamics-global-pop-density-time-series-estimates）</t>
    <rPh sb="4" eb="5">
      <t xml:space="preserve">ネン </t>
    </rPh>
    <rPh sb="6" eb="10">
      <t xml:space="preserve">ジンコウブンプ </t>
    </rPh>
    <rPh sb="15" eb="17">
      <t xml:space="preserve">カコノ </t>
    </rPh>
    <rPh sb="18" eb="22">
      <t xml:space="preserve">ジンコウブンプ </t>
    </rPh>
    <rPh sb="23" eb="25">
      <t xml:space="preserve">スイテイ </t>
    </rPh>
    <rPh sb="30" eb="33">
      <t xml:space="preserve">ネンイコウ </t>
    </rPh>
    <rPh sb="34" eb="38">
      <t xml:space="preserve">ジンコウヨソク </t>
    </rPh>
    <rPh sb="39" eb="41">
      <t xml:space="preserve">シヨウスルコトハ </t>
    </rPh>
    <rPh sb="47" eb="50">
      <t xml:space="preserve">ヒスイショウ </t>
    </rPh>
    <rPh sb="51" eb="55">
      <t xml:space="preserve">ジンコウミツド </t>
    </rPh>
    <phoneticPr fontId="1"/>
  </si>
  <si>
    <t>Global Human Built-up And Settlement Extent (HBASE) Dataset From Landsat, v1 (2010)</t>
    <phoneticPr fontId="1"/>
  </si>
  <si>
    <t>都市化度合い分布。道路のデータもあり。</t>
    <rPh sb="0" eb="1">
      <t xml:space="preserve">トシカドアイ </t>
    </rPh>
    <rPh sb="6" eb="8">
      <t xml:space="preserve">ブンプ </t>
    </rPh>
    <rPh sb="9" eb="11">
      <t xml:space="preserve">ドウロ </t>
    </rPh>
    <phoneticPr fontId="1"/>
  </si>
  <si>
    <t>https://sedac.ciesin.columbia.edu/data/set/ulandsat-hbase-v1</t>
  </si>
  <si>
    <t>Global Man-made Impervious Surface (GMIS) Dataset From Landsat, v1 (2010)</t>
    <phoneticPr fontId="1"/>
  </si>
  <si>
    <t>人工地表面の分布。</t>
    <rPh sb="0" eb="2">
      <t xml:space="preserve">ジンコウ </t>
    </rPh>
    <rPh sb="2" eb="5">
      <t xml:space="preserve">チヒョウメン </t>
    </rPh>
    <rPh sb="6" eb="8">
      <t xml:space="preserve">ブンプ </t>
    </rPh>
    <phoneticPr fontId="1"/>
  </si>
  <si>
    <t>Urban Landsat: Cities from Space, v1 (1999 – 2003)</t>
    <phoneticPr fontId="1"/>
  </si>
  <si>
    <t>global (ただし一部の都市)</t>
    <rPh sb="11" eb="13">
      <t xml:space="preserve">イチブ </t>
    </rPh>
    <rPh sb="14" eb="16">
      <t xml:space="preserve">トシ </t>
    </rPh>
    <phoneticPr fontId="1"/>
  </si>
  <si>
    <t>主要都市のLandsat 画像と生データ。</t>
    <rPh sb="0" eb="4">
      <t xml:space="preserve">シュヨウトシ </t>
    </rPh>
    <rPh sb="13" eb="15">
      <t xml:space="preserve">ガゾウ </t>
    </rPh>
    <rPh sb="16" eb="17">
      <t xml:space="preserve">ナマデーテ </t>
    </rPh>
    <phoneticPr fontId="1"/>
  </si>
  <si>
    <t>https://sedac.ciesin.columbia.edu/data/set/ulandsat-cities-from-space</t>
  </si>
  <si>
    <t>Global Grid of Probabilities of Urban Expansion to 2030, v1 (2000 – 2030)</t>
    <phoneticPr fontId="1"/>
  </si>
  <si>
    <t>https://developers.google.com/earth-engine/datasets/catalog/JAXA_ALOS_PALSAR_YEARLY_FNF</t>
  </si>
  <si>
    <t>https://developers.google.com/earth-engine/datasets/catalog/JAXA_ALOS_PALSAR_YEARLY_SAR</t>
  </si>
  <si>
    <t>https://sedac.ciesin.columbia.edu/data/set/lulc-global-grid-prob-urban-expansion-2030</t>
  </si>
  <si>
    <t>将来の都市化確率。</t>
    <rPh sb="0" eb="2">
      <t xml:space="preserve">ショウライ </t>
    </rPh>
    <rPh sb="3" eb="4">
      <t xml:space="preserve">トシカ </t>
    </rPh>
    <rPh sb="6" eb="8">
      <t xml:space="preserve">カクリツ </t>
    </rPh>
    <phoneticPr fontId="1"/>
  </si>
  <si>
    <t>Global Gridded Geographically Based Economic Data (G-Econ), v4 (1990, 1995, 2000, 2005)</t>
    <phoneticPr fontId="1"/>
  </si>
  <si>
    <t>世界中のGDPをグリッド表示。</t>
    <rPh sb="0" eb="1">
      <t xml:space="preserve">セカイチュウ </t>
    </rPh>
    <rPh sb="12" eb="14">
      <t xml:space="preserve">ヒョウジ </t>
    </rPh>
    <phoneticPr fontId="1"/>
  </si>
  <si>
    <t>https://sedac.ciesin.columbia.edu/data/set/spatialecon-gecon-v4</t>
  </si>
  <si>
    <t>VIS: 可視光</t>
    <rPh sb="5" eb="8">
      <t xml:space="preserve">カシコウ </t>
    </rPh>
    <phoneticPr fontId="1"/>
  </si>
  <si>
    <t>380–760 nm</t>
    <phoneticPr fontId="1"/>
  </si>
  <si>
    <t>IR: 赤外線</t>
    <rPh sb="4" eb="7">
      <t xml:space="preserve">セキガイセン </t>
    </rPh>
    <phoneticPr fontId="1"/>
  </si>
  <si>
    <t>700–2500 nm</t>
    <phoneticPr fontId="1"/>
  </si>
  <si>
    <t>NIR: 近赤外線</t>
    <rPh sb="5" eb="9">
      <t xml:space="preserve">キンセキガイセン </t>
    </rPh>
    <phoneticPr fontId="1"/>
  </si>
  <si>
    <t>750–1400 nm</t>
    <phoneticPr fontId="1"/>
  </si>
  <si>
    <t>SWIR: 短波長赤外線</t>
    <rPh sb="6" eb="9">
      <t xml:space="preserve">タンパチョウ </t>
    </rPh>
    <rPh sb="9" eb="12">
      <t xml:space="preserve">セキガイセン </t>
    </rPh>
    <phoneticPr fontId="1"/>
  </si>
  <si>
    <t>1400–3000 nm</t>
    <phoneticPr fontId="1"/>
  </si>
  <si>
    <t>MWIR: 中波長赤外線</t>
    <rPh sb="6" eb="9">
      <t xml:space="preserve">チュウハチョウ </t>
    </rPh>
    <rPh sb="9" eb="12">
      <t xml:space="preserve">セキガイセン </t>
    </rPh>
    <phoneticPr fontId="1"/>
  </si>
  <si>
    <t>3000–8000 nm</t>
    <phoneticPr fontId="1"/>
  </si>
  <si>
    <t>TIR: 熱赤外線</t>
    <rPh sb="5" eb="6">
      <t xml:space="preserve">ネツ </t>
    </rPh>
    <rPh sb="6" eb="9">
      <t xml:space="preserve">セキガイセン </t>
    </rPh>
    <phoneticPr fontId="1"/>
  </si>
  <si>
    <t>8000–15000 nm</t>
    <phoneticPr fontId="1"/>
  </si>
  <si>
    <t>FIR: 遠赤外線</t>
    <rPh sb="5" eb="9">
      <t xml:space="preserve">エンセキガイセン </t>
    </rPh>
    <phoneticPr fontId="1"/>
  </si>
  <si>
    <t>15000–1000000 nm</t>
    <phoneticPr fontId="1"/>
  </si>
  <si>
    <t>Imaging multi-spectral radiometers: 多波長撮像放射計</t>
    <phoneticPr fontId="1"/>
  </si>
  <si>
    <t>id</t>
    <phoneticPr fontId="1"/>
  </si>
  <si>
    <t>波長域（短） [nm]</t>
    <rPh sb="0" eb="2">
      <t xml:space="preserve">ハチョウ </t>
    </rPh>
    <rPh sb="2" eb="3">
      <t xml:space="preserve">イキ </t>
    </rPh>
    <rPh sb="4" eb="5">
      <t xml:space="preserve">ミジカイ </t>
    </rPh>
    <phoneticPr fontId="1"/>
  </si>
  <si>
    <t>波長域（長） [nm]</t>
    <rPh sb="0" eb="2">
      <t>ハチョウ イキ 2</t>
    </rPh>
    <rPh sb="4" eb="5">
      <t xml:space="preserve">ナガイ </t>
    </rPh>
    <phoneticPr fontId="1"/>
  </si>
  <si>
    <t>周波数（大）[GHz]</t>
    <rPh sb="0" eb="3">
      <t xml:space="preserve">シュウハスウ </t>
    </rPh>
    <rPh sb="4" eb="5">
      <t xml:space="preserve">ダイ </t>
    </rPh>
    <phoneticPr fontId="1"/>
  </si>
  <si>
    <t>周波数（小） [GHz]</t>
    <rPh sb="0" eb="3">
      <t xml:space="preserve">シュウハスウ </t>
    </rPh>
    <rPh sb="4" eb="5">
      <t xml:space="preserve">ショウ </t>
    </rPh>
    <phoneticPr fontId="1"/>
  </si>
  <si>
    <t>GHSL: Global Human Settlement Layers, Settlement Grid 1975-1990-2000-2014 (P2016)c1975/1/1</t>
    <phoneticPr fontId="1"/>
  </si>
  <si>
    <t>可視近遠赤外光。データマニュアル（https://suzaku.eorc.jaxa.jp/GCOM_C/users_portal/faq/docs/GCOM-C_Products_Users_Guide_entrylevel__attach4_jp_191007.pdf）</t>
    <rPh sb="0" eb="1">
      <t xml:space="preserve">カシコウ </t>
    </rPh>
    <rPh sb="2" eb="3">
      <t xml:space="preserve">キンエン </t>
    </rPh>
    <rPh sb="3" eb="4">
      <t xml:space="preserve">トオイ </t>
    </rPh>
    <rPh sb="4" eb="6">
      <t xml:space="preserve">セキガイコウ </t>
    </rPh>
    <rPh sb="6" eb="7">
      <t xml:space="preserve">ヒカリ </t>
    </rPh>
    <phoneticPr fontId="1"/>
  </si>
  <si>
    <t>雲やエアロゾルの光学的厚さを見る。</t>
    <rPh sb="0" eb="1">
      <t xml:space="preserve">クモ </t>
    </rPh>
    <rPh sb="9" eb="10">
      <t xml:space="preserve">ミル </t>
    </rPh>
    <phoneticPr fontId="1"/>
  </si>
  <si>
    <t>Global Urban Heat Island (UHI) Data Global Urban Heat Island (UHI) Data Set, v1 (2013)Set, v1 (2013)</t>
    <phoneticPr fontId="1"/>
  </si>
  <si>
    <t>https://developers.google.com/earth-engine/datasets/catalog/SKYSAT_GEN-A_PUBLIC_ORTHO_RGB#description</t>
    <phoneticPr fontId="1"/>
  </si>
  <si>
    <t>GRUMP とGobal Summer Land Surface Temperature から作った、都市部の夏期地表面温度マップ。ヒートアイランド現象を見るため？</t>
    <rPh sb="47" eb="48">
      <t xml:space="preserve">ツクッタ </t>
    </rPh>
    <rPh sb="51" eb="54">
      <t xml:space="preserve">トシブ </t>
    </rPh>
    <rPh sb="55" eb="57">
      <t xml:space="preserve">カキ </t>
    </rPh>
    <rPh sb="57" eb="60">
      <t xml:space="preserve">チヒョウメン </t>
    </rPh>
    <rPh sb="60" eb="62">
      <t xml:space="preserve">オンド </t>
    </rPh>
    <rPh sb="74" eb="76">
      <t xml:space="preserve">ゲンショウ </t>
    </rPh>
    <rPh sb="77" eb="78">
      <t xml:space="preserve">ミルタメ </t>
    </rPh>
    <phoneticPr fontId="1"/>
  </si>
  <si>
    <t>https://sedac.ciesin.columbia.edu/data/set/sdei-global-uhi-2013</t>
  </si>
  <si>
    <t>Global Summer Land Surface Temperature (LST) Grids, v1 (2013)</t>
    <phoneticPr fontId="1"/>
  </si>
  <si>
    <t>夏期地表面温度マップ。</t>
    <phoneticPr fontId="1"/>
  </si>
  <si>
    <t>https://sedac.ciesin.columbia.edu/data/set/sdei-global-summer-lst-2013</t>
  </si>
  <si>
    <t>Population Exposure Estimates in Proximity to Nuclear Power Plants, Locations, v1 (1956 – 2012)</t>
    <phoneticPr fontId="1"/>
  </si>
  <si>
    <t>https://sedac.ciesin.columbia.edu/data/set/energy-pop-exposure-nuclear-plants-locations</t>
    <phoneticPr fontId="1"/>
  </si>
  <si>
    <t>原子力発電所の位置と周囲の人口。国ごとにまとめたデータ（https://sedac.ciesin.columbia.edu/data/set/energy-pop-exposure-nuclear-plants-country）</t>
    <rPh sb="0" eb="6">
      <t>ゲンシリョクハ</t>
    </rPh>
    <rPh sb="7" eb="9">
      <t xml:space="preserve">イチ </t>
    </rPh>
    <rPh sb="10" eb="12">
      <t xml:space="preserve">シュウイ </t>
    </rPh>
    <rPh sb="13" eb="15">
      <t xml:space="preserve">ジンコウ </t>
    </rPh>
    <rPh sb="16" eb="17">
      <t xml:space="preserve">クニゴト </t>
    </rPh>
    <phoneticPr fontId="1"/>
  </si>
  <si>
    <t>Global Estimated Net Migration Grids By Decade, v1 (1970 – 2000)</t>
    <phoneticPr fontId="1"/>
  </si>
  <si>
    <t>https://sedac.ciesin.columbia.edu/data/set/popdynamics-global-est-net-migration-grids-1970-2000</t>
    <phoneticPr fontId="1"/>
  </si>
  <si>
    <t>10年間の、正味移民数（= 入国移民数 - 出国移民数）</t>
    <rPh sb="2" eb="4">
      <t xml:space="preserve">ネンカン </t>
    </rPh>
    <rPh sb="6" eb="8">
      <t xml:space="preserve">ショウミ </t>
    </rPh>
    <rPh sb="8" eb="10">
      <t xml:space="preserve">イミン </t>
    </rPh>
    <rPh sb="10" eb="11">
      <t xml:space="preserve">スウ </t>
    </rPh>
    <rPh sb="14" eb="15">
      <t xml:space="preserve">ハイッテキタ </t>
    </rPh>
    <rPh sb="15" eb="16">
      <t xml:space="preserve">コク </t>
    </rPh>
    <rPh sb="16" eb="18">
      <t xml:space="preserve">イミン </t>
    </rPh>
    <rPh sb="18" eb="19">
      <t xml:space="preserve">スウ </t>
    </rPh>
    <rPh sb="22" eb="24">
      <t xml:space="preserve">シュッコク </t>
    </rPh>
    <rPh sb="24" eb="27">
      <t xml:space="preserve">イミンスウ </t>
    </rPh>
    <phoneticPr fontId="1"/>
  </si>
  <si>
    <t>Global Amphibian Richness Grids, 2015 Release (2013)</t>
    <phoneticPr fontId="1"/>
  </si>
  <si>
    <t>両生類の種の豊富さの分布。科ごとの種の豊富さも描画可能。</t>
    <rPh sb="0" eb="3">
      <t xml:space="preserve">リョウセイルイ </t>
    </rPh>
    <rPh sb="4" eb="5">
      <t xml:space="preserve">シュルイノ </t>
    </rPh>
    <rPh sb="6" eb="8">
      <t xml:space="preserve">ホウフサ </t>
    </rPh>
    <rPh sb="10" eb="12">
      <t xml:space="preserve">ブンプ </t>
    </rPh>
    <rPh sb="13" eb="14">
      <t xml:space="preserve">カ </t>
    </rPh>
    <rPh sb="17" eb="18">
      <t xml:space="preserve">シュノ </t>
    </rPh>
    <rPh sb="19" eb="21">
      <t xml:space="preserve">ホウフサ </t>
    </rPh>
    <rPh sb="23" eb="25">
      <t xml:space="preserve">ビョウガ </t>
    </rPh>
    <rPh sb="25" eb="27">
      <t xml:space="preserve">カノウ </t>
    </rPh>
    <phoneticPr fontId="1"/>
  </si>
  <si>
    <t>https://sedac.ciesin.columbia.edu/data/set/species-global-amphibian-richness-2015</t>
    <phoneticPr fontId="1"/>
  </si>
  <si>
    <t>https://sedac.ciesin.columbia.edu/data/set/species-global-mammal-richness-2015</t>
    <phoneticPr fontId="1"/>
  </si>
  <si>
    <t>Global Mammal Richness Grids, 2015 Release (2013)</t>
    <phoneticPr fontId="1"/>
  </si>
  <si>
    <t>哺乳類の種の豊富さの分布。科ごとの種の豊富さも描画可能。</t>
    <rPh sb="0" eb="3">
      <t xml:space="preserve">ホニュウルイ </t>
    </rPh>
    <rPh sb="4" eb="5">
      <t xml:space="preserve">シュルイノ </t>
    </rPh>
    <rPh sb="6" eb="8">
      <t xml:space="preserve">ホウフサ </t>
    </rPh>
    <rPh sb="10" eb="12">
      <t xml:space="preserve">ブンプ </t>
    </rPh>
    <rPh sb="13" eb="14">
      <t xml:space="preserve">カ </t>
    </rPh>
    <rPh sb="17" eb="18">
      <t xml:space="preserve">シュノ </t>
    </rPh>
    <rPh sb="19" eb="21">
      <t xml:space="preserve">ホウフサ </t>
    </rPh>
    <rPh sb="23" eb="25">
      <t xml:space="preserve">ビョウガ </t>
    </rPh>
    <rPh sb="25" eb="27">
      <t xml:space="preserve">カノウ </t>
    </rPh>
    <phoneticPr fontId="1"/>
  </si>
  <si>
    <t>自然資源指標（自然資源保護度合い、衛生状態、幼児死亡率などから導出）。</t>
    <rPh sb="0" eb="2">
      <t xml:space="preserve">シゼン </t>
    </rPh>
    <rPh sb="2" eb="4">
      <t xml:space="preserve">シゲン </t>
    </rPh>
    <rPh sb="4" eb="6">
      <t xml:space="preserve">シヒョウ </t>
    </rPh>
    <rPh sb="7" eb="9">
      <t xml:space="preserve">シゼン </t>
    </rPh>
    <rPh sb="9" eb="11">
      <t xml:space="preserve">シゲン </t>
    </rPh>
    <rPh sb="11" eb="13">
      <t xml:space="preserve">ホゴ </t>
    </rPh>
    <rPh sb="13" eb="15">
      <t xml:space="preserve">ドアイ </t>
    </rPh>
    <rPh sb="17" eb="19">
      <t xml:space="preserve">エイセイ </t>
    </rPh>
    <rPh sb="19" eb="21">
      <t xml:space="preserve">ジョウタイ </t>
    </rPh>
    <rPh sb="22" eb="24">
      <t xml:space="preserve">ヨウジ </t>
    </rPh>
    <rPh sb="24" eb="27">
      <t xml:space="preserve">シボウリツ </t>
    </rPh>
    <rPh sb="31" eb="33">
      <t xml:space="preserve">ドウシュツ </t>
    </rPh>
    <phoneticPr fontId="1"/>
  </si>
  <si>
    <t>Anthropogenic Biomes of the World, v2</t>
    <phoneticPr fontId="1"/>
  </si>
  <si>
    <t>1700, 1800, 1900, 2000年の人類の土地利用分布（都市、村、農地、野原、など）</t>
    <rPh sb="22" eb="23">
      <t xml:space="preserve">ネン </t>
    </rPh>
    <rPh sb="24" eb="26">
      <t xml:space="preserve">ジンルイ </t>
    </rPh>
    <rPh sb="27" eb="31">
      <t xml:space="preserve">トチリヨウ </t>
    </rPh>
    <rPh sb="31" eb="33">
      <t xml:space="preserve">ブンプ </t>
    </rPh>
    <rPh sb="34" eb="36">
      <t xml:space="preserve">トシ </t>
    </rPh>
    <rPh sb="37" eb="38">
      <t xml:space="preserve">ムラ </t>
    </rPh>
    <rPh sb="39" eb="41">
      <t xml:space="preserve">ノウチ </t>
    </rPh>
    <rPh sb="42" eb="44">
      <t xml:space="preserve">ノハラ </t>
    </rPh>
    <phoneticPr fontId="1"/>
  </si>
  <si>
    <t>https://sedac.ciesin.columbia.edu/data/collection/anthromes/sets/browse</t>
    <phoneticPr fontId="1"/>
  </si>
  <si>
    <t>Global Roads Open Access Data Set (gROADS), v1 (1980 – 2010)</t>
    <phoneticPr fontId="1"/>
  </si>
  <si>
    <t>https://sedac.ciesin.columbia.edu/data/collection/groads/sets/browse</t>
    <phoneticPr fontId="1"/>
  </si>
  <si>
    <t>Sea Level Rise Impacts on Ramsar Wetlands of International Importance, v1 (2000 – 2010)</t>
    <phoneticPr fontId="1"/>
  </si>
  <si>
    <t>海抜0–5 mの地域について、人口や都市範囲などをまとめたエクセルファイル。海面がもし1–2 m上昇したら、浸水の危険がある地域。</t>
    <rPh sb="0" eb="2">
      <t xml:space="preserve">カイバツ </t>
    </rPh>
    <rPh sb="8" eb="10">
      <t xml:space="preserve">チイキ </t>
    </rPh>
    <rPh sb="38" eb="40">
      <t xml:space="preserve">カイメン </t>
    </rPh>
    <rPh sb="48" eb="50">
      <t xml:space="preserve">ジョウショウ </t>
    </rPh>
    <rPh sb="54" eb="56">
      <t xml:space="preserve">シンスイ </t>
    </rPh>
    <rPh sb="57" eb="59">
      <t xml:space="preserve">キケン </t>
    </rPh>
    <phoneticPr fontId="1"/>
  </si>
  <si>
    <t>https://sedac.ciesin.columbia.edu/data/set/lecz-slr-impacts-ramsar-wetlands</t>
  </si>
  <si>
    <t>Urban-Rural Population and Land Area Estimates, v2 (1990, 2000, 2010, 2100)</t>
    <phoneticPr fontId="1"/>
  </si>
  <si>
    <t>https://sedac.ciesin.columbia.edu/data/set/lecz-urban-rural-population-land-area-estimates-v2</t>
  </si>
  <si>
    <t xml:space="preserve">&lt; 1, 3, 5, 7, 9, 10, 12 ,20 m 地域に居住している、都市 or 田園人口推定。10年ごと。2100年は予想。1990, 1995, 2000年のversion 1 推定（https://sedac.ciesin.columbia.edu/data/set/lecz-urban-rural-population-estimates-v1） </t>
    <rPh sb="30" eb="32">
      <t xml:space="preserve">チイキ </t>
    </rPh>
    <rPh sb="33" eb="35">
      <t xml:space="preserve">キョジュウシテイル </t>
    </rPh>
    <rPh sb="40" eb="42">
      <t xml:space="preserve">トシ </t>
    </rPh>
    <rPh sb="46" eb="48">
      <t xml:space="preserve">デンエン </t>
    </rPh>
    <rPh sb="48" eb="50">
      <t xml:space="preserve">ジンコウ </t>
    </rPh>
    <rPh sb="50" eb="52">
      <t xml:space="preserve">スイテイ </t>
    </rPh>
    <rPh sb="55" eb="56">
      <t xml:space="preserve">ネンゴト </t>
    </rPh>
    <rPh sb="63" eb="64">
      <t xml:space="preserve">ネン </t>
    </rPh>
    <rPh sb="65" eb="67">
      <t xml:space="preserve">ヨソウ </t>
    </rPh>
    <rPh sb="84" eb="85">
      <t xml:space="preserve">ネン </t>
    </rPh>
    <rPh sb="96" eb="98">
      <t xml:space="preserve">スイテイ </t>
    </rPh>
    <phoneticPr fontId="1"/>
  </si>
  <si>
    <t>Historical Anthropogenic Sulfur Dioxide (SO2) Emissions</t>
    <phoneticPr fontId="1"/>
  </si>
  <si>
    <t>https://sedac.ciesin.columbia.edu/data/set/haso2-anthro-sulfur-dioxide-emissions-1850-2005-v2-86</t>
  </si>
  <si>
    <t>国別年間SO2排出量。</t>
    <rPh sb="0" eb="2">
      <t xml:space="preserve">クニベツ </t>
    </rPh>
    <rPh sb="2" eb="4">
      <t xml:space="preserve">ネンカン </t>
    </rPh>
    <rPh sb="7" eb="10">
      <t xml:space="preserve">ハイシュツリョウ </t>
    </rPh>
    <phoneticPr fontId="1"/>
  </si>
  <si>
    <t>Population, Landscape, And Climate Estimates (PLACE), v3 (1990, 2000, 2010)</t>
    <phoneticPr fontId="1"/>
  </si>
  <si>
    <t>https://sedac.ciesin.columbia.edu/data/set/nagdc-population-landscape-climate-estimates-v3</t>
    <phoneticPr fontId="1"/>
  </si>
  <si>
    <t>人口、都市範囲、土地、人口密度、バイオーム、海岸地域、標高、などを、国別にまとめたエクセルファイル。Version1 の1995年版は、https://sedac.ciesin.columbia.edu/data/set/nagdc-population-landscape-climate-estimates-v1</t>
    <rPh sb="0" eb="2">
      <t xml:space="preserve">ジンコウ </t>
    </rPh>
    <rPh sb="3" eb="7">
      <t xml:space="preserve">トシハンイ </t>
    </rPh>
    <rPh sb="8" eb="10">
      <t xml:space="preserve">トチ </t>
    </rPh>
    <rPh sb="11" eb="15">
      <t xml:space="preserve">ジンコウミツド </t>
    </rPh>
    <rPh sb="22" eb="24">
      <t xml:space="preserve">カイガン </t>
    </rPh>
    <rPh sb="24" eb="26">
      <t xml:space="preserve">チイキ </t>
    </rPh>
    <rPh sb="27" eb="29">
      <t xml:space="preserve">ヒョウコウ </t>
    </rPh>
    <rPh sb="34" eb="36">
      <t xml:space="preserve">クニベツニ </t>
    </rPh>
    <rPh sb="64" eb="65">
      <t xml:space="preserve">ネン </t>
    </rPh>
    <rPh sb="65" eb="66">
      <t xml:space="preserve">バン </t>
    </rPh>
    <phoneticPr fontId="1"/>
  </si>
  <si>
    <t>Nitrogen Fertilizer Application, v1 (1994 – 2001)</t>
    <phoneticPr fontId="1"/>
  </si>
  <si>
    <t>1 arc sec</t>
    <phoneticPr fontId="1"/>
  </si>
  <si>
    <t>m</t>
    <phoneticPr fontId="1"/>
  </si>
  <si>
    <t>1 degree</t>
    <phoneticPr fontId="1"/>
  </si>
  <si>
    <t>https://sedac.ciesin.columbia.edu/data/set/ferman-v1-nitrogen-fertilizer-application</t>
  </si>
  <si>
    <t>1850年01月01日</t>
    <rPh sb="4" eb="5">
      <t xml:space="preserve">ネン </t>
    </rPh>
    <rPh sb="7" eb="8">
      <t xml:space="preserve">ガツ </t>
    </rPh>
    <rPh sb="10" eb="11">
      <t xml:space="preserve">ニチ </t>
    </rPh>
    <phoneticPr fontId="1"/>
  </si>
  <si>
    <t>1700年01月01日</t>
    <rPh sb="4" eb="5">
      <t xml:space="preserve">ネン </t>
    </rPh>
    <rPh sb="7" eb="8">
      <t xml:space="preserve">ガツ </t>
    </rPh>
    <rPh sb="10" eb="11">
      <t xml:space="preserve">ニチ </t>
    </rPh>
    <phoneticPr fontId="1"/>
  </si>
  <si>
    <t>-3700年01月01日</t>
    <rPh sb="5" eb="6">
      <t xml:space="preserve">ネン </t>
    </rPh>
    <rPh sb="8" eb="9">
      <t xml:space="preserve">ガツ </t>
    </rPh>
    <rPh sb="11" eb="12">
      <t xml:space="preserve">ニチ </t>
    </rPh>
    <phoneticPr fontId="1"/>
  </si>
  <si>
    <t>Nitrogen in Manure Production, v1 (1994 – 2001)</t>
    <phoneticPr fontId="1"/>
  </si>
  <si>
    <t>窒素化学肥料の使用量分布。1994–2001年に報告されたデータに基づく。</t>
    <rPh sb="0" eb="2">
      <t xml:space="preserve">チッソ </t>
    </rPh>
    <rPh sb="2" eb="4">
      <t xml:space="preserve">カガク </t>
    </rPh>
    <rPh sb="4" eb="6">
      <t xml:space="preserve">ヒリョウノ </t>
    </rPh>
    <rPh sb="7" eb="10">
      <t xml:space="preserve">シヨウリョウ </t>
    </rPh>
    <rPh sb="10" eb="12">
      <t xml:space="preserve">ブンプ </t>
    </rPh>
    <rPh sb="22" eb="23">
      <t xml:space="preserve">ネン </t>
    </rPh>
    <rPh sb="24" eb="26">
      <t xml:space="preserve">ホウコクサレタ </t>
    </rPh>
    <rPh sb="33" eb="34">
      <t xml:space="preserve">モトヅク </t>
    </rPh>
    <phoneticPr fontId="1"/>
  </si>
  <si>
    <t>https://sedac.ciesin.columbia.edu/data/set/ferman-v1-nitrogen-in-manure-production</t>
  </si>
  <si>
    <t>Phosphorus Fertilizer Application, v1 (1994 – 2001)</t>
    <phoneticPr fontId="1"/>
  </si>
  <si>
    <t>リン化学肥料の使用量分布。1994–2001年に報告されたデータに基づく。</t>
    <rPh sb="2" eb="4">
      <t xml:space="preserve">カガク </t>
    </rPh>
    <rPh sb="4" eb="6">
      <t xml:space="preserve">ヒリョウノ </t>
    </rPh>
    <rPh sb="7" eb="10">
      <t xml:space="preserve">シヨウリョウ </t>
    </rPh>
    <rPh sb="10" eb="12">
      <t xml:space="preserve">ブンプ </t>
    </rPh>
    <rPh sb="22" eb="23">
      <t xml:space="preserve">ネン </t>
    </rPh>
    <rPh sb="24" eb="26">
      <t xml:space="preserve">ホウコクサレタ </t>
    </rPh>
    <rPh sb="33" eb="34">
      <t xml:space="preserve">モトヅク </t>
    </rPh>
    <phoneticPr fontId="1"/>
  </si>
  <si>
    <t>https://sedac.ciesin.columbia.edu/data/set/ferman-v1-phosphorus-fertilizer-application</t>
    <phoneticPr fontId="1"/>
  </si>
  <si>
    <t>有機肥料に含まれる窒素量分布。1994–2001年に報告されたデータに基づく。</t>
    <rPh sb="0" eb="2">
      <t xml:space="preserve">ユウキ </t>
    </rPh>
    <rPh sb="2" eb="4">
      <t xml:space="preserve">ヒリョウノ </t>
    </rPh>
    <rPh sb="5" eb="6">
      <t xml:space="preserve">フクマレル </t>
    </rPh>
    <rPh sb="9" eb="12">
      <t xml:space="preserve">チッソリョウ </t>
    </rPh>
    <rPh sb="12" eb="14">
      <t xml:space="preserve">ブンプ </t>
    </rPh>
    <rPh sb="24" eb="25">
      <t xml:space="preserve">ネン </t>
    </rPh>
    <rPh sb="26" eb="28">
      <t xml:space="preserve">ホウコクサレタ </t>
    </rPh>
    <rPh sb="35" eb="36">
      <t xml:space="preserve">モトヅク </t>
    </rPh>
    <phoneticPr fontId="1"/>
  </si>
  <si>
    <t>Phosphorus in Manure Production, v1 (1994 – 2001)</t>
    <phoneticPr fontId="1"/>
  </si>
  <si>
    <t>有機肥料に含まれるリン量分布。1994–2001年に報告されたデータに基づく。</t>
    <rPh sb="0" eb="2">
      <t xml:space="preserve">ユウキ </t>
    </rPh>
    <rPh sb="2" eb="4">
      <t xml:space="preserve">ヒリョウノ </t>
    </rPh>
    <rPh sb="5" eb="6">
      <t xml:space="preserve">フクマレル </t>
    </rPh>
    <rPh sb="11" eb="12">
      <t xml:space="preserve">チッソリョウ </t>
    </rPh>
    <rPh sb="12" eb="14">
      <t xml:space="preserve">ブンプ </t>
    </rPh>
    <rPh sb="24" eb="25">
      <t xml:space="preserve">ネン </t>
    </rPh>
    <rPh sb="26" eb="28">
      <t xml:space="preserve">ホウコクサレタ </t>
    </rPh>
    <rPh sb="35" eb="36">
      <t xml:space="preserve">モトヅク </t>
    </rPh>
    <phoneticPr fontId="1"/>
  </si>
  <si>
    <t>https://sedac.ciesin.columbia.edu/data/set/ferman-v1-phosphorus-in-manure-production</t>
  </si>
  <si>
    <t>National and Regional Data Set by Source Category, v2.86 (1850 – 2005)</t>
    <phoneticPr fontId="1"/>
  </si>
  <si>
    <t>1850/1/1</t>
    <phoneticPr fontId="1"/>
  </si>
  <si>
    <t>各国のSO2排出量をまとめた、エクセルファイル。</t>
    <rPh sb="0" eb="2">
      <t xml:space="preserve">カッコク </t>
    </rPh>
    <rPh sb="6" eb="9">
      <t xml:space="preserve">ハイシュツリョウ </t>
    </rPh>
    <phoneticPr fontId="1"/>
  </si>
  <si>
    <t>https://sedac.ciesin.columbia.edu/data/set/haso2-anthro-sulfur-dioxide-emissions-1850-2005-v2-86</t>
    <phoneticPr fontId="1"/>
  </si>
  <si>
    <t>環境指標（大気汚染、衛生、重金属、生物多様性、森林、漁業、などから導出）。2006, 2008, 2010, 2012, 2014, 2016, 2018 年版がある。</t>
    <rPh sb="0" eb="4">
      <t xml:space="preserve">カンキョウシヒョウ </t>
    </rPh>
    <rPh sb="5" eb="9">
      <t xml:space="preserve">タイキオセン </t>
    </rPh>
    <rPh sb="10" eb="12">
      <t xml:space="preserve">エイセイ </t>
    </rPh>
    <rPh sb="13" eb="16">
      <t xml:space="preserve">ジュウキンゾク </t>
    </rPh>
    <rPh sb="17" eb="22">
      <t xml:space="preserve">セイブツタヨウセイ </t>
    </rPh>
    <rPh sb="23" eb="25">
      <t xml:space="preserve">シンリン </t>
    </rPh>
    <rPh sb="26" eb="28">
      <t xml:space="preserve">ギョギョウ </t>
    </rPh>
    <rPh sb="33" eb="35">
      <t xml:space="preserve">ドウシュツ </t>
    </rPh>
    <rPh sb="78" eb="80">
      <t xml:space="preserve">ネンバン </t>
    </rPh>
    <phoneticPr fontId="1"/>
  </si>
  <si>
    <t>National Identifier Grid, v1 (1995, 2000, 2010)</t>
    <phoneticPr fontId="1"/>
  </si>
  <si>
    <t>GRUMPで各国人口を求めるために使用した、国境線。最新のものは、GPWv4の使用を推奨。</t>
    <rPh sb="6" eb="8">
      <t xml:space="preserve">カッコク </t>
    </rPh>
    <rPh sb="8" eb="10">
      <t xml:space="preserve">ジンコウ </t>
    </rPh>
    <rPh sb="11" eb="12">
      <t xml:space="preserve">モトメルタメニ </t>
    </rPh>
    <rPh sb="17" eb="19">
      <t xml:space="preserve">シヨウシタ </t>
    </rPh>
    <rPh sb="22" eb="25">
      <t xml:space="preserve">コッキョウセン </t>
    </rPh>
    <rPh sb="26" eb="28">
      <t xml:space="preserve">サイシン </t>
    </rPh>
    <rPh sb="39" eb="41">
      <t xml:space="preserve">シヨウ </t>
    </rPh>
    <rPh sb="42" eb="44">
      <t xml:space="preserve">スイショウ </t>
    </rPh>
    <phoneticPr fontId="1"/>
  </si>
  <si>
    <t>https://sedac.ciesin.columbia.edu/data/set/grump-v1-national-identifier-grid</t>
    <phoneticPr fontId="1"/>
  </si>
  <si>
    <t>GRUMPで各国人口を求めるために使用した、国別グリッド。同じ国には、同じ値が入っている。最新のものは、GPWv4の使用を推奨。</t>
    <rPh sb="6" eb="8">
      <t xml:space="preserve">カッコク </t>
    </rPh>
    <rPh sb="8" eb="10">
      <t xml:space="preserve">ジンコウ </t>
    </rPh>
    <rPh sb="11" eb="12">
      <t xml:space="preserve">モトメルタメニ </t>
    </rPh>
    <rPh sb="17" eb="19">
      <t xml:space="preserve">シヨウシタ </t>
    </rPh>
    <rPh sb="22" eb="24">
      <t xml:space="preserve">クニベツ </t>
    </rPh>
    <rPh sb="29" eb="30">
      <t xml:space="preserve">オナジ </t>
    </rPh>
    <rPh sb="31" eb="32">
      <t xml:space="preserve">クニニハ </t>
    </rPh>
    <rPh sb="35" eb="36">
      <t xml:space="preserve">オナジアタイ </t>
    </rPh>
    <rPh sb="39" eb="40">
      <t xml:space="preserve">ハイッテイル </t>
    </rPh>
    <rPh sb="45" eb="47">
      <t xml:space="preserve">サイシン </t>
    </rPh>
    <rPh sb="58" eb="60">
      <t xml:space="preserve">シヨウ </t>
    </rPh>
    <rPh sb="61" eb="63">
      <t xml:space="preserve">スイショウ </t>
    </rPh>
    <phoneticPr fontId="1"/>
  </si>
  <si>
    <t>National Administrative Boundaries, v1 (2000)</t>
    <phoneticPr fontId="1"/>
  </si>
  <si>
    <t>https://sedac.ciesin.columbia.edu/data/set/grump-v1-national-admin-boundaries</t>
    <phoneticPr fontId="1"/>
  </si>
  <si>
    <t>Population Density Grid, v1 (1990, 1995, 2000)</t>
    <phoneticPr fontId="1"/>
  </si>
  <si>
    <t>人口密度グリッド。2000年以上は、GPWv4の使用を推奨。</t>
    <rPh sb="0" eb="3">
      <t xml:space="preserve">ジンコウミツド </t>
    </rPh>
    <rPh sb="13" eb="14">
      <t xml:space="preserve">ネン </t>
    </rPh>
    <rPh sb="14" eb="16">
      <t xml:space="preserve">イジョウ </t>
    </rPh>
    <rPh sb="24" eb="26">
      <t xml:space="preserve">シヨウヲ </t>
    </rPh>
    <rPh sb="27" eb="29">
      <t xml:space="preserve">スイショウ </t>
    </rPh>
    <phoneticPr fontId="1"/>
  </si>
  <si>
    <t>https://sedac.ciesin.columbia.edu/data/set/grump-v1-population-density/data-download</t>
    <phoneticPr fontId="1"/>
  </si>
  <si>
    <t>Population Count Grid, v1 (1990, 1995, 2000)</t>
    <phoneticPr fontId="1"/>
  </si>
  <si>
    <t>人口グリッド。2000年以上は、GPWv4の使用を推奨。</t>
    <rPh sb="0" eb="2">
      <t xml:space="preserve">ジンコウミツド </t>
    </rPh>
    <rPh sb="11" eb="12">
      <t xml:space="preserve">ネン </t>
    </rPh>
    <rPh sb="12" eb="14">
      <t xml:space="preserve">イジョウ </t>
    </rPh>
    <rPh sb="22" eb="24">
      <t xml:space="preserve">シヨウヲ </t>
    </rPh>
    <rPh sb="25" eb="27">
      <t xml:space="preserve">スイショウ </t>
    </rPh>
    <phoneticPr fontId="1"/>
  </si>
  <si>
    <t>https://sedac.ciesin.columbia.edu/data/set/grump-v1-population-count</t>
    <phoneticPr fontId="1"/>
  </si>
  <si>
    <t>Settlement Points, v1.01 (1990, 1995, 2000)</t>
    <phoneticPr fontId="1"/>
  </si>
  <si>
    <t>人口の多い都市について。</t>
    <rPh sb="0" eb="2">
      <t xml:space="preserve">ジンコウ </t>
    </rPh>
    <rPh sb="2" eb="3">
      <t>ノ</t>
    </rPh>
    <rPh sb="3" eb="4">
      <t xml:space="preserve">オオイ </t>
    </rPh>
    <rPh sb="5" eb="7">
      <t xml:space="preserve">トシ </t>
    </rPh>
    <phoneticPr fontId="1"/>
  </si>
  <si>
    <t>https://sedac.ciesin.columbia.edu/data/set/grump-v1-settlement-points-rev01</t>
    <phoneticPr fontId="1"/>
  </si>
  <si>
    <t>Reservoirs, v1.01 (2011)</t>
    <phoneticPr fontId="1"/>
  </si>
  <si>
    <t>世界中の貯水池を描画。</t>
    <rPh sb="0" eb="1">
      <t xml:space="preserve">セカイチュウノ </t>
    </rPh>
    <rPh sb="4" eb="7">
      <t xml:space="preserve">チョスイチ </t>
    </rPh>
    <rPh sb="8" eb="10">
      <t xml:space="preserve">ビョウガ </t>
    </rPh>
    <phoneticPr fontId="1"/>
  </si>
  <si>
    <t>https://sedac.ciesin.columbia.edu/data/set/grand-v1-reservoirs-rev01</t>
    <phoneticPr fontId="1"/>
  </si>
  <si>
    <t>Dams, v1.01 (2011)</t>
    <phoneticPr fontId="1"/>
  </si>
  <si>
    <t>世界中のダムを、種類別に描画。</t>
    <rPh sb="0" eb="1">
      <t xml:space="preserve">セカイチュウノ </t>
    </rPh>
    <rPh sb="8" eb="11">
      <t xml:space="preserve">シュルイベツニ </t>
    </rPh>
    <rPh sb="12" eb="14">
      <t xml:space="preserve">ビョウガ </t>
    </rPh>
    <phoneticPr fontId="1"/>
  </si>
  <si>
    <t>https://sedac.ciesin.columbia.edu/data/set/grand-v1-dams-rev01</t>
    <phoneticPr fontId="1"/>
  </si>
  <si>
    <t>Natural Resource Management Index, 2011 Release (2006 – 2010)</t>
    <phoneticPr fontId="1"/>
  </si>
  <si>
    <t>https://sedac.ciesin.columbia.edu/data/set/nrmi-natural-resource-management-index-2011</t>
  </si>
  <si>
    <t>Croplands, v1 (2000)</t>
    <phoneticPr fontId="1"/>
  </si>
  <si>
    <t>耕作地グリッドマップ。</t>
    <rPh sb="0" eb="3">
      <t xml:space="preserve">コウサクチ </t>
    </rPh>
    <phoneticPr fontId="1"/>
  </si>
  <si>
    <t>https://sedac.ciesin.columbia.edu/data/set/aglands-croplands-2000</t>
  </si>
  <si>
    <t>Pastures, v1 (2000)</t>
    <phoneticPr fontId="1"/>
  </si>
  <si>
    <t>牧草地グリッドマップ。</t>
    <rPh sb="0" eb="3">
      <t xml:space="preserve">ボクソウチ </t>
    </rPh>
    <phoneticPr fontId="1"/>
  </si>
  <si>
    <t>https://sedac.ciesin.columbia.edu/data/set/aglands-pastures-2000</t>
  </si>
  <si>
    <t>国別の、自然資源管理指標（NRMI)をまとめたエクセルファイル。2004–2009年データ（https://sedac.ciesin.columbia.edu/data/set/nrmi-natural-resource-management-index-2010）</t>
    <rPh sb="0" eb="2">
      <t xml:space="preserve">クニベツノ </t>
    </rPh>
    <rPh sb="4" eb="5">
      <t xml:space="preserve">シゼンシゲン </t>
    </rPh>
    <rPh sb="8" eb="10">
      <t xml:space="preserve">カンリ </t>
    </rPh>
    <rPh sb="10" eb="12">
      <t xml:space="preserve">シヒョウ </t>
    </rPh>
    <rPh sb="41" eb="42">
      <t xml:space="preserve">ネン </t>
    </rPh>
    <phoneticPr fontId="1"/>
  </si>
  <si>
    <t>Annual Chlorophyll-a Concentration, v1 (1998 – 2007)</t>
    <phoneticPr fontId="1"/>
  </si>
  <si>
    <t>https://sedac.ciesin.columbia.edu/data/set/icwq-annual-chlorophyll-a-concentration-1998-2007</t>
    <phoneticPr fontId="1"/>
  </si>
  <si>
    <t>道路網情報。ただし、時間・空間的に統一はされていない（1980–2010年に集めたデータ。空間分解能は国によって異なる。）道路の名前等の詳細あり（https://sedac.ciesin.columbia.edu/data/set/groads-codata-roads-catalog-v1）</t>
    <rPh sb="0" eb="2">
      <t xml:space="preserve">ドウロ </t>
    </rPh>
    <rPh sb="2" eb="3">
      <t>モウ</t>
    </rPh>
    <rPh sb="3" eb="5">
      <t xml:space="preserve">ジョウホウ </t>
    </rPh>
    <rPh sb="10" eb="12">
      <t xml:space="preserve">ジカン </t>
    </rPh>
    <rPh sb="13" eb="15">
      <t xml:space="preserve">クウカン </t>
    </rPh>
    <rPh sb="15" eb="16">
      <t xml:space="preserve">テキニ </t>
    </rPh>
    <rPh sb="17" eb="19">
      <t xml:space="preserve">トウイツハ </t>
    </rPh>
    <rPh sb="36" eb="37">
      <t xml:space="preserve">ネン </t>
    </rPh>
    <rPh sb="38" eb="39">
      <t xml:space="preserve">アツメタ </t>
    </rPh>
    <rPh sb="45" eb="50">
      <t xml:space="preserve">クウカンブンカイノウ </t>
    </rPh>
    <rPh sb="51" eb="52">
      <t xml:space="preserve">クニニヨッテ </t>
    </rPh>
    <rPh sb="56" eb="57">
      <t xml:space="preserve">コトナル </t>
    </rPh>
    <rPh sb="61" eb="63">
      <t xml:space="preserve">ドウロノ </t>
    </rPh>
    <rPh sb="64" eb="66">
      <t xml:space="preserve">ナマエ </t>
    </rPh>
    <rPh sb="66" eb="67">
      <t xml:space="preserve">トウ </t>
    </rPh>
    <rPh sb="68" eb="70">
      <t xml:space="preserve">ショウサイ </t>
    </rPh>
    <phoneticPr fontId="1"/>
  </si>
  <si>
    <t>葉緑素量（Chlorophyll-a）のグリッドマップ。補助データあり（https://sedac.ciesin.columbia.edu/data/set/icwq-ancillary-data）。国別エクセルファイルあり（https://sedac.ciesin.columbia.edu/data/set/icwq-change-in-chlorophyll-a-concentration-1998-2007）</t>
    <rPh sb="0" eb="3">
      <t xml:space="preserve">ヨウリョクソ </t>
    </rPh>
    <rPh sb="3" eb="4">
      <t xml:space="preserve">リョウ </t>
    </rPh>
    <rPh sb="28" eb="30">
      <t xml:space="preserve">ホジョデーテ </t>
    </rPh>
    <rPh sb="100" eb="102">
      <t xml:space="preserve">クニベツ </t>
    </rPh>
    <phoneticPr fontId="1"/>
  </si>
  <si>
    <t>Effects of Climate Change on Global Food Production from SRES Emissions and Socioeconomic Scenarios, v1 (1970 – 2080)</t>
    <phoneticPr fontId="1"/>
  </si>
  <si>
    <t>各国の、気候変動による農作物生産量への影響を、まとめたエクセルファイル。</t>
    <rPh sb="0" eb="2">
      <t xml:space="preserve">カッコクノ </t>
    </rPh>
    <rPh sb="4" eb="8">
      <t xml:space="preserve">キコウヘンドウ </t>
    </rPh>
    <rPh sb="11" eb="14">
      <t xml:space="preserve">ノウサクモツ </t>
    </rPh>
    <rPh sb="14" eb="17">
      <t xml:space="preserve">セイサンリョウ </t>
    </rPh>
    <rPh sb="19" eb="21">
      <t xml:space="preserve">エイキョウ </t>
    </rPh>
    <phoneticPr fontId="1"/>
  </si>
  <si>
    <t>https://sedac.ciesin.columbia.edu/data/set/crop-climate-effects-climate-global-food-production</t>
  </si>
  <si>
    <t>https://eogdata.mines.edu/products/vnl/</t>
    <phoneticPr fontId="1"/>
  </si>
  <si>
    <t>https://firms.modaps.eosdis.nasa.gov/active_fire/#firms-shapefile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</si>
</sst>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rgb="FF202124"/>
      <name val="Arial"/>
      <family val="2"/>
    </font>
    <font>
      <sz val="14"/>
      <color rgb="FF37474F"/>
      <name val="Roboto Mono"/>
    </font>
    <font>
      <u/>
      <sz val="12"/>
      <color theme="10"/>
      <name val="游ゴシック"/>
      <family val="2"/>
      <charset val="128"/>
      <scheme val="minor"/>
    </font>
    <font>
      <sz val="12"/>
      <color rgb="FF222222"/>
      <name val="ヒラギノ角ゴシック W3"/>
      <family val="2"/>
      <charset val="128"/>
    </font>
    <font>
      <sz val="12"/>
      <color theme="1"/>
      <name val="ヒラギノ角ゴシック W3"/>
      <family val="2"/>
      <charset val="128"/>
    </font>
    <font>
      <u/>
      <sz val="12"/>
      <color theme="10"/>
      <name val="ヒラギノ角ゴシック W3"/>
      <family val="2"/>
      <charset val="128"/>
    </font>
    <font>
      <sz val="12"/>
      <color rgb="FF202124"/>
      <name val="ヒラギノ角ゴシック W3"/>
      <family val="2"/>
      <charset val="128"/>
    </font>
    <font>
      <sz val="11"/>
      <color rgb="FF222222"/>
      <name val="Verdana"/>
      <family val="2"/>
    </font>
    <font>
      <b/>
      <sz val="12"/>
      <color theme="0"/>
      <name val="ヒラギノ角ゴシック W3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1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4" fillId="0" borderId="0" xfId="1" applyFont="1">
      <alignment vertical="center"/>
    </xf>
    <xf numFmtId="0" fontId="4" fillId="0" borderId="0" xfId="1">
      <alignment vertical="center"/>
    </xf>
    <xf numFmtId="0" fontId="10" fillId="3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0" borderId="2" xfId="0" applyFont="1" applyBorder="1">
      <alignment vertical="center"/>
    </xf>
    <xf numFmtId="0" fontId="6" fillId="2" borderId="2" xfId="0" applyFont="1" applyFill="1" applyBorder="1">
      <alignment vertical="center"/>
    </xf>
    <xf numFmtId="0" fontId="6" fillId="0" borderId="2" xfId="0" applyFont="1" applyBorder="1">
      <alignment vertical="center"/>
    </xf>
    <xf numFmtId="14" fontId="0" fillId="0" borderId="2" xfId="1" applyNumberFormat="1" applyFont="1" applyBorder="1">
      <alignment vertical="center"/>
    </xf>
    <xf numFmtId="0" fontId="9" fillId="2" borderId="2" xfId="0" applyFont="1" applyFill="1" applyBorder="1">
      <alignment vertical="center"/>
    </xf>
    <xf numFmtId="0" fontId="0" fillId="0" borderId="2" xfId="0" applyFont="1" applyBorder="1">
      <alignment vertical="center"/>
    </xf>
    <xf numFmtId="0" fontId="6" fillId="2" borderId="1" xfId="0" applyFont="1" applyFill="1" applyBorder="1">
      <alignment vertical="center"/>
    </xf>
    <xf numFmtId="176" fontId="6" fillId="0" borderId="0" xfId="0" applyNumberFormat="1" applyFont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6" fillId="0" borderId="3" xfId="0" applyFont="1" applyBorder="1">
      <alignment vertical="center"/>
    </xf>
    <xf numFmtId="49" fontId="6" fillId="0" borderId="0" xfId="0" applyNumberFormat="1" applyFont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numFmt numFmtId="0" formatCode="General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numFmt numFmtId="19" formatCode="yyyy/m/d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ヒラギノ角ゴシック W3"/>
        <family val="2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B31BD4-6061-1A41-A47F-C89F3BD1DFBC}" name="テーブル1" displayName="テーブル1" ref="A1:M274" totalsRowShown="0" headerRowDxfId="13" dataDxfId="12">
  <autoFilter ref="A1:M274" xr:uid="{1D8839A6-E075-6D41-903B-4D10E5474971}"/>
  <tableColumns count="13">
    <tableColumn id="1" xr3:uid="{DF7B7E46-7B16-BB41-8C93-166FF8D60E4F}" name="id"/>
    <tableColumn id="2" xr3:uid="{2409D73D-B69E-BB47-82FD-7305C181D108}" name="名前" dataDxfId="11"/>
    <tableColumn id="3" xr3:uid="{80F81FAA-21F9-3F4B-9678-05AA5C9EE1F3}" name="観測開始時期" dataDxfId="10"/>
    <tableColumn id="4" xr3:uid="{51A263AF-0731-3648-9D0A-E999FB805049}" name="観測終了時期" dataDxfId="9"/>
    <tableColumn id="5" xr3:uid="{40DC144C-F609-6248-972E-18283C5EE48F}" name="空間分解能 [m]" dataDxfId="8"/>
    <tableColumn id="6" xr3:uid="{B927B105-2FA0-DF4A-BE42-3CB87B6C8224}" name="時間分解能 [day]" dataDxfId="7"/>
    <tableColumn id="7" xr3:uid="{B52F6EF3-9F1C-7C48-86F6-8EFAC75D5231}" name="観測領域" dataDxfId="6"/>
    <tableColumn id="8" xr3:uid="{233ABBF3-CAA2-1F49-A327-22758A5056A2}" name="波長域（短） [nm]" dataDxfId="5"/>
    <tableColumn id="12" xr3:uid="{292D847C-4138-5548-84B1-A1418F88AE07}" name="波長域（長） [nm]" dataDxfId="4"/>
    <tableColumn id="9" xr3:uid="{6CD374B0-B06D-D74F-B5D6-0410A0B0F51C}" name="周波数（小） [GHz]" dataDxfId="3"/>
    <tableColumn id="13" xr3:uid="{A98C83AC-4C8E-614D-B79B-18B69B8A20DC}" name="周波数（大）[GHz]" dataDxfId="2"/>
    <tableColumn id="10" xr3:uid="{8EE9341D-2BAF-C941-BEE4-1C51B38317A7}" name="メモ" dataDxfId="1"/>
    <tableColumn id="11" xr3:uid="{A48D4289-CFF9-4940-A086-59073D462CFF}" name="データUR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gportal.jaxa.jp/gpr/search?tab=1" TargetMode="External"/><Relationship Id="rId21" Type="http://schemas.openxmlformats.org/officeDocument/2006/relationships/hyperlink" Target="https://developers.google.com/earth-engine/datasets/catalog/HYCOM_sea_surface_elevation" TargetMode="External"/><Relationship Id="rId42" Type="http://schemas.openxmlformats.org/officeDocument/2006/relationships/hyperlink" Target="https://developers.google.com/earth-engine/datasets/catalog/MODIS_006_MOD13A1" TargetMode="External"/><Relationship Id="rId63" Type="http://schemas.openxmlformats.org/officeDocument/2006/relationships/hyperlink" Target="https://developers.google.com/earth-engine/datasets/catalog/NCEP_RE_surface_wv" TargetMode="External"/><Relationship Id="rId84" Type="http://schemas.openxmlformats.org/officeDocument/2006/relationships/hyperlink" Target="https://developers.google.com/earth-engine/datasets/catalog/OpenLandMap_CLM_CLM_LST_MOD11A2-DAYNIGHT_M_v01" TargetMode="External"/><Relationship Id="rId138" Type="http://schemas.openxmlformats.org/officeDocument/2006/relationships/hyperlink" Target="https://sedac.ciesin.columbia.edu/data/collection/nrmi/sets/browse" TargetMode="External"/><Relationship Id="rId159" Type="http://schemas.openxmlformats.org/officeDocument/2006/relationships/hyperlink" Target="https://sedac.ciesin.columbia.edu/data/set/lecz-urban-rural-population-land-area-estimates-v2" TargetMode="External"/><Relationship Id="rId170" Type="http://schemas.openxmlformats.org/officeDocument/2006/relationships/hyperlink" Target="https://sedac.ciesin.columbia.edu/data/set/grump-v1-population-count" TargetMode="External"/><Relationship Id="rId107" Type="http://schemas.openxmlformats.org/officeDocument/2006/relationships/hyperlink" Target="https://developers.google.com/earth-engine/datasets/catalog/WWF_HydroSHEDS_15ACC" TargetMode="External"/><Relationship Id="rId11" Type="http://schemas.openxmlformats.org/officeDocument/2006/relationships/hyperlink" Target="https://developers.google.com/earth-engine/datasets/catalog/ECMWF_ERA5_DAILY" TargetMode="External"/><Relationship Id="rId32" Type="http://schemas.openxmlformats.org/officeDocument/2006/relationships/hyperlink" Target="https://developers.google.com/earth-engine/datasets/catalog/MODIS_006_MCD12Q1" TargetMode="External"/><Relationship Id="rId53" Type="http://schemas.openxmlformats.org/officeDocument/2006/relationships/hyperlink" Target="https://developers.google.com/earth-engine/datasets/catalog/NASA_GIMMS_3GV0" TargetMode="External"/><Relationship Id="rId74" Type="http://schemas.openxmlformats.org/officeDocument/2006/relationships/hyperlink" Target="https://developers.google.com/earth-engine/datasets/catalog/NOAA_CDR_SST_WHOI_V2" TargetMode="External"/><Relationship Id="rId128" Type="http://schemas.openxmlformats.org/officeDocument/2006/relationships/hyperlink" Target="https://sedac.ciesin.columbia.edu/data/collection/epi" TargetMode="External"/><Relationship Id="rId149" Type="http://schemas.openxmlformats.org/officeDocument/2006/relationships/hyperlink" Target="https://developers.google.com/earth-engine/datasets/catalog/SKYSAT_GEN-A_PUBLIC_ORTHO_RGB" TargetMode="External"/><Relationship Id="rId5" Type="http://schemas.openxmlformats.org/officeDocument/2006/relationships/hyperlink" Target="https://developers.google.com/earth-engine/datasets/catalog/COPERNICUS_S5P_NRTI_L3_AER_AI" TargetMode="External"/><Relationship Id="rId95" Type="http://schemas.openxmlformats.org/officeDocument/2006/relationships/hyperlink" Target="https://developers.google.com/earth-engine/datasets/catalog/UQ_murray_Intertidal_v1_1_global_intertidal" TargetMode="External"/><Relationship Id="rId160" Type="http://schemas.openxmlformats.org/officeDocument/2006/relationships/hyperlink" Target="https://sedac.ciesin.columbia.edu/data/set/haso2-anthro-sulfur-dioxide-emissions-1850-2005-v2-86" TargetMode="External"/><Relationship Id="rId22" Type="http://schemas.openxmlformats.org/officeDocument/2006/relationships/hyperlink" Target="https://developers.google.com/earth-engine/datasets/catalog/IDAHO_EPSCOR_TERRACLIMATE" TargetMode="External"/><Relationship Id="rId43" Type="http://schemas.openxmlformats.org/officeDocument/2006/relationships/hyperlink" Target="https://developers.google.com/earth-engine/datasets/catalog/MODIS_006_MOD14A1" TargetMode="External"/><Relationship Id="rId64" Type="http://schemas.openxmlformats.org/officeDocument/2006/relationships/hyperlink" Target="https://developers.google.com/earth-engine/datasets/catalog/NOAA_CDR_ATMOS_NEAR_SURFACE_V2" TargetMode="External"/><Relationship Id="rId118" Type="http://schemas.openxmlformats.org/officeDocument/2006/relationships/hyperlink" Target="https://sedac.ciesin.columbia.edu/data/set/lulc-development-potential-indices" TargetMode="External"/><Relationship Id="rId139" Type="http://schemas.openxmlformats.org/officeDocument/2006/relationships/hyperlink" Target="https://sedac.ciesin.columbia.edu/data/set/sdei-global-3-year-running-mean-no2-gome-sciamachy-gome2" TargetMode="External"/><Relationship Id="rId85" Type="http://schemas.openxmlformats.org/officeDocument/2006/relationships/hyperlink" Target="https://developers.google.com/earth-engine/datasets/catalog/Oxford_MAP_EVI_5km_Monthly" TargetMode="External"/><Relationship Id="rId150" Type="http://schemas.openxmlformats.org/officeDocument/2006/relationships/hyperlink" Target="https://sedac.ciesin.columbia.edu/data/set/sdei-global-uhi-2013" TargetMode="External"/><Relationship Id="rId171" Type="http://schemas.openxmlformats.org/officeDocument/2006/relationships/hyperlink" Target="https://sedac.ciesin.columbia.edu/data/set/grump-v1-settlement-points-rev01" TargetMode="External"/><Relationship Id="rId12" Type="http://schemas.openxmlformats.org/officeDocument/2006/relationships/hyperlink" Target="https://developers.google.com/earth-engine/datasets/catalog/EO1_HYPERION" TargetMode="External"/><Relationship Id="rId33" Type="http://schemas.openxmlformats.org/officeDocument/2006/relationships/hyperlink" Target="https://developers.google.com/earth-engine/datasets/catalog/MODIS_006_MCD12Q2" TargetMode="External"/><Relationship Id="rId108" Type="http://schemas.openxmlformats.org/officeDocument/2006/relationships/hyperlink" Target="https://developers.google.com/earth-engine/datasets/catalog/WWF_HydroSHEDS_v1_Basins_hybas_1" TargetMode="External"/><Relationship Id="rId129" Type="http://schemas.openxmlformats.org/officeDocument/2006/relationships/hyperlink" Target="https://sedac.ciesin.columbia.edu/data/set/gpw-v4-admin-unit-center-points-population-estimates-rev11" TargetMode="External"/><Relationship Id="rId54" Type="http://schemas.openxmlformats.org/officeDocument/2006/relationships/hyperlink" Target="https://developers.google.com/earth-engine/datasets/catalog/NASA_GLDAS_V021_NOAH_G025_T3H" TargetMode="External"/><Relationship Id="rId75" Type="http://schemas.openxmlformats.org/officeDocument/2006/relationships/hyperlink" Target="https://developers.google.com/earth-engine/datasets/catalog/NOAA_CFSR" TargetMode="External"/><Relationship Id="rId96" Type="http://schemas.openxmlformats.org/officeDocument/2006/relationships/hyperlink" Target="https://developers.google.com/earth-engine/datasets/catalog/USGS_GMTED2010" TargetMode="External"/><Relationship Id="rId140" Type="http://schemas.openxmlformats.org/officeDocument/2006/relationships/hyperlink" Target="https://sedac.ciesin.columbia.edu/data/set/grump-v1-urban-extents" TargetMode="External"/><Relationship Id="rId161" Type="http://schemas.openxmlformats.org/officeDocument/2006/relationships/hyperlink" Target="https://sedac.ciesin.columbia.edu/data/set/nagdc-population-landscape-climate-estimates-v3" TargetMode="External"/><Relationship Id="rId6" Type="http://schemas.openxmlformats.org/officeDocument/2006/relationships/hyperlink" Target="https://developers.google.com/earth-engine/datasets/catalog/CAS_IGSNRR_PML_V2" TargetMode="External"/><Relationship Id="rId23" Type="http://schemas.openxmlformats.org/officeDocument/2006/relationships/hyperlink" Target="https://developers.google.com/earth-engine/datasets/catalog/JAXA_ALOS_AVNIR-2_ORI" TargetMode="External"/><Relationship Id="rId28" Type="http://schemas.openxmlformats.org/officeDocument/2006/relationships/hyperlink" Target="https://developers.google.com/earth-engine/datasets/catalog/JRC_GHSL_P2016_SMOD_POP_GLOBE_V1" TargetMode="External"/><Relationship Id="rId49" Type="http://schemas.openxmlformats.org/officeDocument/2006/relationships/hyperlink" Target="https://developers.google.com/earth-engine/datasets/catalog/MODIS_006_MODOCGA" TargetMode="External"/><Relationship Id="rId114" Type="http://schemas.openxmlformats.org/officeDocument/2006/relationships/hyperlink" Target="https://gportal.jaxa.jp/gpr/search?tab=1" TargetMode="External"/><Relationship Id="rId119" Type="http://schemas.openxmlformats.org/officeDocument/2006/relationships/hyperlink" Target="https://sedac.ciesin.columbia.edu/data/set/popdynamics-1-km-downscaled-pop-base-year-projection-ssp-2000-2100-rev01" TargetMode="External"/><Relationship Id="rId44" Type="http://schemas.openxmlformats.org/officeDocument/2006/relationships/hyperlink" Target="https://developers.google.com/earth-engine/datasets/catalog/MODIS_006_MOD15A2H" TargetMode="External"/><Relationship Id="rId60" Type="http://schemas.openxmlformats.org/officeDocument/2006/relationships/hyperlink" Target="https://developers.google.com/earth-engine/datasets/catalog/NASA_USDA_HSL_SMAP_soil_moisture" TargetMode="External"/><Relationship Id="rId65" Type="http://schemas.openxmlformats.org/officeDocument/2006/relationships/hyperlink" Target="https://developers.google.com/earth-engine/datasets/catalog/NOAA_CDR_AVHRR_AOT_V3" TargetMode="External"/><Relationship Id="rId81" Type="http://schemas.openxmlformats.org/officeDocument/2006/relationships/hyperlink" Target="https://developers.google.com/earth-engine/datasets/catalog/NOAA_VIIRS_001_VNP09GA" TargetMode="External"/><Relationship Id="rId86" Type="http://schemas.openxmlformats.org/officeDocument/2006/relationships/hyperlink" Target="https://code.earthengine.google.com/?scriptPath=Examples%3ADatasets%2FOxford_MAP_accessibility_to_cities_2015_v1_0" TargetMode="External"/><Relationship Id="rId130" Type="http://schemas.openxmlformats.org/officeDocument/2006/relationships/hyperlink" Target="https://sedac.ciesin.columbia.edu/data/set/gpw-v4-basic-demographic-characteristics-rev11" TargetMode="External"/><Relationship Id="rId135" Type="http://schemas.openxmlformats.org/officeDocument/2006/relationships/hyperlink" Target="https://sedac.ciesin.columbia.edu/data/set/gpw-v4-population-density-adjusted-to-2015-unwpp-country-totals-rev11" TargetMode="External"/><Relationship Id="rId151" Type="http://schemas.openxmlformats.org/officeDocument/2006/relationships/hyperlink" Target="https://sedac.ciesin.columbia.edu/data/set/sdei-global-summer-lst-2013" TargetMode="External"/><Relationship Id="rId156" Type="http://schemas.openxmlformats.org/officeDocument/2006/relationships/hyperlink" Target="https://sedac.ciesin.columbia.edu/data/collection/anthromes/sets/browse" TargetMode="External"/><Relationship Id="rId177" Type="http://schemas.openxmlformats.org/officeDocument/2006/relationships/hyperlink" Target="https://sedac.ciesin.columbia.edu/data/set/icwq-annual-chlorophyll-a-concentration-1998-2007" TargetMode="External"/><Relationship Id="rId172" Type="http://schemas.openxmlformats.org/officeDocument/2006/relationships/hyperlink" Target="https://sedac.ciesin.columbia.edu/data/set/grand-v1-reservoirs-rev01" TargetMode="External"/><Relationship Id="rId13" Type="http://schemas.openxmlformats.org/officeDocument/2006/relationships/hyperlink" Target="https://firms.modaps.eosdis.nasa.gov/active_fire/" TargetMode="External"/><Relationship Id="rId18" Type="http://schemas.openxmlformats.org/officeDocument/2006/relationships/hyperlink" Target="https://developers.google.com/earth-engine/datasets/catalog/GLCF_GLS_TCC" TargetMode="External"/><Relationship Id="rId39" Type="http://schemas.openxmlformats.org/officeDocument/2006/relationships/hyperlink" Target="https://developers.google.com/earth-engine/datasets/catalog/MODIS_006_MOD09A1" TargetMode="External"/><Relationship Id="rId109" Type="http://schemas.openxmlformats.org/officeDocument/2006/relationships/hyperlink" Target="https://developers.google.com/earth-engine/datasets/catalog/WWF_HydroSHEDS_v1_FreeFlowingRivers" TargetMode="External"/><Relationship Id="rId34" Type="http://schemas.openxmlformats.org/officeDocument/2006/relationships/hyperlink" Target="https://developers.google.com/earth-engine/datasets/catalog/MODIS_006_MCD15A3H" TargetMode="External"/><Relationship Id="rId50" Type="http://schemas.openxmlformats.org/officeDocument/2006/relationships/hyperlink" Target="https://developers.google.com/earth-engine/datasets/catalog/modis" TargetMode="External"/><Relationship Id="rId55" Type="http://schemas.openxmlformats.org/officeDocument/2006/relationships/hyperlink" Target="https://developers.google.com/earth-engine/datasets/catalog/NASA_GPM_L3_IMERG_V06" TargetMode="External"/><Relationship Id="rId76" Type="http://schemas.openxmlformats.org/officeDocument/2006/relationships/hyperlink" Target="https://developers.google.com/earth-engine/datasets/catalog/NOAA_DMSP-OLS_CALIBRATED_LIGHTS_V4" TargetMode="External"/><Relationship Id="rId97" Type="http://schemas.openxmlformats.org/officeDocument/2006/relationships/hyperlink" Target="https://developers.google.com/earth-engine/datasets/catalog/USGS_GTOPO30" TargetMode="External"/><Relationship Id="rId104" Type="http://schemas.openxmlformats.org/officeDocument/2006/relationships/hyperlink" Target="https://developers.google.com/earth-engine/datasets/catalog/WRI_GPPD_power_plants" TargetMode="External"/><Relationship Id="rId120" Type="http://schemas.openxmlformats.org/officeDocument/2006/relationships/hyperlink" Target="https://sedac.ciesin.columbia.edu/data/set/lulc-development-threat-index" TargetMode="External"/><Relationship Id="rId125" Type="http://schemas.openxmlformats.org/officeDocument/2006/relationships/hyperlink" Target="https://sedac.ciesin.columbia.edu/data/set/sdei-global-annual-gwr-pm2-5-modis-misr-seawifs-aod" TargetMode="External"/><Relationship Id="rId141" Type="http://schemas.openxmlformats.org/officeDocument/2006/relationships/hyperlink" Target="https://sedac.ciesin.columbia.edu/data/set/popdynamics-global-pop-count-time-series-estimates" TargetMode="External"/><Relationship Id="rId146" Type="http://schemas.openxmlformats.org/officeDocument/2006/relationships/hyperlink" Target="https://developers.google.com/earth-engine/datasets/catalog/JAXA_ALOS_PALSAR_YEARLY_SAR" TargetMode="External"/><Relationship Id="rId167" Type="http://schemas.openxmlformats.org/officeDocument/2006/relationships/hyperlink" Target="https://sedac.ciesin.columbia.edu/data/set/grump-v1-national-identifier-grid" TargetMode="External"/><Relationship Id="rId7" Type="http://schemas.openxmlformats.org/officeDocument/2006/relationships/hyperlink" Target="https://developers.google.com/earth-engine/datasets/catalog/CIESIN_GPWv411_GPW_Basic_Demographic_Characteristics" TargetMode="External"/><Relationship Id="rId71" Type="http://schemas.openxmlformats.org/officeDocument/2006/relationships/hyperlink" Target="https://developers.google.com/earth-engine/datasets/catalog/NOAA_CDR_OISST_V2" TargetMode="External"/><Relationship Id="rId92" Type="http://schemas.openxmlformats.org/officeDocument/2006/relationships/hyperlink" Target="https://developers.google.com/earth-engine/datasets/catalog/UCSB-CHG_CHIRPS_DAILY" TargetMode="External"/><Relationship Id="rId162" Type="http://schemas.openxmlformats.org/officeDocument/2006/relationships/hyperlink" Target="https://sedac.ciesin.columbia.edu/data/set/ferman-v1-nitrogen-fertilizer-application" TargetMode="External"/><Relationship Id="rId2" Type="http://schemas.openxmlformats.org/officeDocument/2006/relationships/hyperlink" Target="https://developers.google.com/earth-engine/datasets/catalog/COPERNICUS_S1_GRD" TargetMode="External"/><Relationship Id="rId29" Type="http://schemas.openxmlformats.org/officeDocument/2006/relationships/hyperlink" Target="https://developers.google.com/earth-engine/datasets/catalog/JRC_GSW1_1_GlobalSurfaceWater" TargetMode="External"/><Relationship Id="rId24" Type="http://schemas.openxmlformats.org/officeDocument/2006/relationships/hyperlink" Target="https://developers.google.com/earth-engine/datasets/catalog/JAXA_ALOS_AW3D30_V2_2" TargetMode="External"/><Relationship Id="rId40" Type="http://schemas.openxmlformats.org/officeDocument/2006/relationships/hyperlink" Target="https://developers.google.com/earth-engine/datasets/catalog/MODIS_006_MOD10A1" TargetMode="External"/><Relationship Id="rId45" Type="http://schemas.openxmlformats.org/officeDocument/2006/relationships/hyperlink" Target="https://developers.google.com/earth-engine/datasets/catalog/MODIS_006_MOD16A2" TargetMode="External"/><Relationship Id="rId66" Type="http://schemas.openxmlformats.org/officeDocument/2006/relationships/hyperlink" Target="https://developers.google.com/earth-engine/datasets/catalog/NOAA_CDR_AVHRR_LAI_FAPAR_V5" TargetMode="External"/><Relationship Id="rId87" Type="http://schemas.openxmlformats.org/officeDocument/2006/relationships/hyperlink" Target="https://developers.google.com/earth-engine/datasets/catalog/Oxford_MAP_friction_surface_2015_v1_0" TargetMode="External"/><Relationship Id="rId110" Type="http://schemas.openxmlformats.org/officeDocument/2006/relationships/hyperlink" Target="https://developers.google.com/earth-engine/datasets/catalog/WorldPop_GP_100m_pop" TargetMode="External"/><Relationship Id="rId115" Type="http://schemas.openxmlformats.org/officeDocument/2006/relationships/hyperlink" Target="https://gportal.jaxa.jp/gpr/search?tab=1" TargetMode="External"/><Relationship Id="rId131" Type="http://schemas.openxmlformats.org/officeDocument/2006/relationships/hyperlink" Target="https://sedac.ciesin.columbia.edu/data/set/gpw-v4-population-count-rev11" TargetMode="External"/><Relationship Id="rId136" Type="http://schemas.openxmlformats.org/officeDocument/2006/relationships/hyperlink" Target="https://sedac.ciesin.columbia.edu/data/set/gpw-v4-population-density-rev11" TargetMode="External"/><Relationship Id="rId157" Type="http://schemas.openxmlformats.org/officeDocument/2006/relationships/hyperlink" Target="https://sedac.ciesin.columbia.edu/data/collection/groads/sets/browse" TargetMode="External"/><Relationship Id="rId178" Type="http://schemas.openxmlformats.org/officeDocument/2006/relationships/hyperlink" Target="https://sedac.ciesin.columbia.edu/data/set/crop-climate-effects-climate-global-food-production" TargetMode="External"/><Relationship Id="rId61" Type="http://schemas.openxmlformats.org/officeDocument/2006/relationships/hyperlink" Target="https://developers.google.com/earth-engine/datasets/catalog/NCEP_RE_sea_level_pressure" TargetMode="External"/><Relationship Id="rId82" Type="http://schemas.openxmlformats.org/officeDocument/2006/relationships/hyperlink" Target="https://developers.google.com/earth-engine/datasets/catalog/NOAA_VIIRS_001_VNP13A1" TargetMode="External"/><Relationship Id="rId152" Type="http://schemas.openxmlformats.org/officeDocument/2006/relationships/hyperlink" Target="https://sedac.ciesin.columbia.edu/data/set/energy-pop-exposure-nuclear-plants-locations" TargetMode="External"/><Relationship Id="rId173" Type="http://schemas.openxmlformats.org/officeDocument/2006/relationships/hyperlink" Target="https://sedac.ciesin.columbia.edu/data/set/grand-v1-dams-rev01" TargetMode="External"/><Relationship Id="rId19" Type="http://schemas.openxmlformats.org/officeDocument/2006/relationships/hyperlink" Target="https://developers.google.com/earth-engine/datasets/catalog/GLCF_GLS_WATER" TargetMode="External"/><Relationship Id="rId14" Type="http://schemas.openxmlformats.org/officeDocument/2006/relationships/hyperlink" Target="https://developers.google.com/earth-engine/datasets/catalog/ESA_GLOBCOVER_L4_200901_200912_V2_3" TargetMode="External"/><Relationship Id="rId30" Type="http://schemas.openxmlformats.org/officeDocument/2006/relationships/hyperlink" Target="https://developers.google.com/earth-engine/datasets/catalog/LANDSAT_GLS1975" TargetMode="External"/><Relationship Id="rId35" Type="http://schemas.openxmlformats.org/officeDocument/2006/relationships/hyperlink" Target="https://developers.google.com/earth-engine/datasets/catalog/MODIS_006_MCD19A2_GRANULES" TargetMode="External"/><Relationship Id="rId56" Type="http://schemas.openxmlformats.org/officeDocument/2006/relationships/hyperlink" Target="https://developers.google.com/earth-engine/datasets/catalog/NASA_GRACE_MASS_GRIDS_LAND" TargetMode="External"/><Relationship Id="rId77" Type="http://schemas.openxmlformats.org/officeDocument/2006/relationships/hyperlink" Target="https://developers.google.com/earth-engine/datasets/catalog/NOAA_DMSP-OLS_NIGHTTIME_LIGHTS" TargetMode="External"/><Relationship Id="rId100" Type="http://schemas.openxmlformats.org/officeDocument/2006/relationships/hyperlink" Target="https://developers.google.com/earth-engine/datasets/catalog/VITO_PROBAV_C1_S1_TOC_100M" TargetMode="External"/><Relationship Id="rId105" Type="http://schemas.openxmlformats.org/officeDocument/2006/relationships/hyperlink" Target="https://developers.google.com/earth-engine/datasets/catalog/WWF_HydroSHEDS_03CONDEM" TargetMode="External"/><Relationship Id="rId126" Type="http://schemas.openxmlformats.org/officeDocument/2006/relationships/hyperlink" Target="https://sedac.ciesin.columbia.edu/data/set/urbanspatial-hist-urban-pop-3700bc-ad2000" TargetMode="External"/><Relationship Id="rId147" Type="http://schemas.openxmlformats.org/officeDocument/2006/relationships/hyperlink" Target="https://sedac.ciesin.columbia.edu/data/set/lulc-global-grid-prob-urban-expansion-2030" TargetMode="External"/><Relationship Id="rId168" Type="http://schemas.openxmlformats.org/officeDocument/2006/relationships/hyperlink" Target="https://sedac.ciesin.columbia.edu/data/set/grump-v1-national-admin-boundaries" TargetMode="External"/><Relationship Id="rId8" Type="http://schemas.openxmlformats.org/officeDocument/2006/relationships/hyperlink" Target="https://developers.google.com/earth-engine/datasets/catalog/COPERNICUS_Landcover_100m_Proba-V_Global" TargetMode="External"/><Relationship Id="rId51" Type="http://schemas.openxmlformats.org/officeDocument/2006/relationships/hyperlink" Target="https://developers.google.com/earth-engine/datasets/catalog/NASA_ASTER_GED_AG100_003" TargetMode="External"/><Relationship Id="rId72" Type="http://schemas.openxmlformats.org/officeDocument/2006/relationships/hyperlink" Target="https://developers.google.com/earth-engine/datasets/catalog/NOAA_CDR_PATMOSX_V53" TargetMode="External"/><Relationship Id="rId93" Type="http://schemas.openxmlformats.org/officeDocument/2006/relationships/hyperlink" Target="https://developers.google.com/earth-engine/datasets/catalog/UMD_GLAD_PRIMARY_HUMID_TROPICAL_FORESTS_v1" TargetMode="External"/><Relationship Id="rId98" Type="http://schemas.openxmlformats.org/officeDocument/2006/relationships/hyperlink" Target="https://developers.google.com/earth-engine/datasets/catalog/USGS_SRTMGL1_003" TargetMode="External"/><Relationship Id="rId121" Type="http://schemas.openxmlformats.org/officeDocument/2006/relationships/hyperlink" Target="https://sedac.ciesin.columbia.edu/data/set/dedc-ace-v2" TargetMode="External"/><Relationship Id="rId142" Type="http://schemas.openxmlformats.org/officeDocument/2006/relationships/hyperlink" Target="https://sedac.ciesin.columbia.edu/data/set/ulandsat-hbase-v1" TargetMode="External"/><Relationship Id="rId163" Type="http://schemas.openxmlformats.org/officeDocument/2006/relationships/hyperlink" Target="https://sedac.ciesin.columbia.edu/data/set/ferman-v1-nitrogen-in-manure-production" TargetMode="External"/><Relationship Id="rId3" Type="http://schemas.openxmlformats.org/officeDocument/2006/relationships/hyperlink" Target="https://developers.google.com/earth-engine/datasets/catalog/COPERNICUS_S2" TargetMode="External"/><Relationship Id="rId25" Type="http://schemas.openxmlformats.org/officeDocument/2006/relationships/hyperlink" Target="https://developers.google.com/earth-engine/datasets/catalog/JAXA_GPM_L3_GSMaP_v6_operational" TargetMode="External"/><Relationship Id="rId46" Type="http://schemas.openxmlformats.org/officeDocument/2006/relationships/hyperlink" Target="https://developers.google.com/earth-engine/datasets/catalog/MODIS_006_MOD17A2H" TargetMode="External"/><Relationship Id="rId67" Type="http://schemas.openxmlformats.org/officeDocument/2006/relationships/hyperlink" Target="https://developers.google.com/earth-engine/datasets/catalog/NOAA_CDR_AVHRR_NDVI_V5" TargetMode="External"/><Relationship Id="rId116" Type="http://schemas.openxmlformats.org/officeDocument/2006/relationships/hyperlink" Target="https://gportal.jaxa.jp/gpr/search?tab=1" TargetMode="External"/><Relationship Id="rId137" Type="http://schemas.openxmlformats.org/officeDocument/2006/relationships/hyperlink" Target="https://sedac.ciesin.columbia.edu/data/set/sdei-global-fire-emissions-indicators-grids-1997-2015" TargetMode="External"/><Relationship Id="rId158" Type="http://schemas.openxmlformats.org/officeDocument/2006/relationships/hyperlink" Target="https://sedac.ciesin.columbia.edu/data/set/lecz-slr-impacts-ramsar-wetlands" TargetMode="External"/><Relationship Id="rId20" Type="http://schemas.openxmlformats.org/officeDocument/2006/relationships/hyperlink" Target="https://developers.google.com/earth-engine/datasets/catalog/GLIMS_2016" TargetMode="External"/><Relationship Id="rId41" Type="http://schemas.openxmlformats.org/officeDocument/2006/relationships/hyperlink" Target="https://developers.google.com/earth-engine/datasets/catalog/MODIS_006_MOD11A1" TargetMode="External"/><Relationship Id="rId62" Type="http://schemas.openxmlformats.org/officeDocument/2006/relationships/hyperlink" Target="https://developers.google.com/earth-engine/datasets/catalog/NCEP_RE_surface_temp" TargetMode="External"/><Relationship Id="rId83" Type="http://schemas.openxmlformats.org/officeDocument/2006/relationships/hyperlink" Target="https://eogdata.mines.edu/products/vnl/" TargetMode="External"/><Relationship Id="rId88" Type="http://schemas.openxmlformats.org/officeDocument/2006/relationships/hyperlink" Target="https://gportal.jaxa.jp/gpr/search?tab=1" TargetMode="External"/><Relationship Id="rId111" Type="http://schemas.openxmlformats.org/officeDocument/2006/relationships/hyperlink" Target="https://developers.google.com/earth-engine/datasets/catalog/sentinel" TargetMode="External"/><Relationship Id="rId132" Type="http://schemas.openxmlformats.org/officeDocument/2006/relationships/hyperlink" Target="https://sedac.ciesin.columbia.edu/data/set/gpw-v4-land-water-area-rev11" TargetMode="External"/><Relationship Id="rId153" Type="http://schemas.openxmlformats.org/officeDocument/2006/relationships/hyperlink" Target="https://sedac.ciesin.columbia.edu/data/set/popdynamics-global-est-net-migration-grids-1970-2000" TargetMode="External"/><Relationship Id="rId174" Type="http://schemas.openxmlformats.org/officeDocument/2006/relationships/hyperlink" Target="https://sedac.ciesin.columbia.edu/data/set/nrmi-natural-resource-management-index-2011" TargetMode="External"/><Relationship Id="rId179" Type="http://schemas.openxmlformats.org/officeDocument/2006/relationships/table" Target="../tables/table1.xml"/><Relationship Id="rId15" Type="http://schemas.openxmlformats.org/officeDocument/2006/relationships/hyperlink" Target="https://developers.google.com/earth-engine/datasets/catalog/LANDSAT_LM05_C01_T1" TargetMode="External"/><Relationship Id="rId36" Type="http://schemas.openxmlformats.org/officeDocument/2006/relationships/hyperlink" Target="https://developers.google.com/earth-engine/datasets/catalog/MODIS_006_MCD43A1" TargetMode="External"/><Relationship Id="rId57" Type="http://schemas.openxmlformats.org/officeDocument/2006/relationships/hyperlink" Target="https://developers.google.com/earth-engine/datasets/catalog/NASA_JPL_global_forest_canopy_height_2005" TargetMode="External"/><Relationship Id="rId106" Type="http://schemas.openxmlformats.org/officeDocument/2006/relationships/hyperlink" Target="https://developers.google.com/earth-engine/datasets/catalog/WWF_HydroSHEDS_03DIR" TargetMode="External"/><Relationship Id="rId127" Type="http://schemas.openxmlformats.org/officeDocument/2006/relationships/hyperlink" Target="https://sedac.ciesin.columbia.edu/data/set/wildareas-v3-1993-human-footprint" TargetMode="External"/><Relationship Id="rId10" Type="http://schemas.openxmlformats.org/officeDocument/2006/relationships/hyperlink" Target="https://developers.google.com/earth-engine/datasets/catalog/CSP_HM_GlobalHumanModification" TargetMode="External"/><Relationship Id="rId31" Type="http://schemas.openxmlformats.org/officeDocument/2006/relationships/hyperlink" Target="https://developers.google.com/earth-engine/datasets/catalog/landsat" TargetMode="External"/><Relationship Id="rId52" Type="http://schemas.openxmlformats.org/officeDocument/2006/relationships/hyperlink" Target="https://developers.google.com/earth-engine/datasets/catalog/NASA_FLDAS_NOAH01_C_GL_M_V001" TargetMode="External"/><Relationship Id="rId73" Type="http://schemas.openxmlformats.org/officeDocument/2006/relationships/hyperlink" Target="https://developers.google.com/earth-engine/datasets/catalog/NOAA_CDR_SST_PATHFINDER_V53" TargetMode="External"/><Relationship Id="rId78" Type="http://schemas.openxmlformats.org/officeDocument/2006/relationships/hyperlink" Target="https://developers.google.com/earth-engine/datasets/catalog/NOAA_GFS0P25" TargetMode="External"/><Relationship Id="rId94" Type="http://schemas.openxmlformats.org/officeDocument/2006/relationships/hyperlink" Target="https://developers.google.com/earth-engine/datasets/catalog/USDOS_LSIB_2013" TargetMode="External"/><Relationship Id="rId99" Type="http://schemas.openxmlformats.org/officeDocument/2006/relationships/hyperlink" Target="https://developers.google.com/earth-engine/datasets/catalog/UTOKYO_WTLAB_KBDI_v1" TargetMode="External"/><Relationship Id="rId101" Type="http://schemas.openxmlformats.org/officeDocument/2006/relationships/hyperlink" Target="https://developers.google.com/earth-engine/datasets/catalog/WCMC_WDPA_current_polygons" TargetMode="External"/><Relationship Id="rId122" Type="http://schemas.openxmlformats.org/officeDocument/2006/relationships/hyperlink" Target="https://sedac.ciesin.columbia.edu/data/set/ferman-v1-pest-chemgrids" TargetMode="External"/><Relationship Id="rId143" Type="http://schemas.openxmlformats.org/officeDocument/2006/relationships/hyperlink" Target="https://sedac.ciesin.columbia.edu/data/set/ulandsat-hbase-v1" TargetMode="External"/><Relationship Id="rId148" Type="http://schemas.openxmlformats.org/officeDocument/2006/relationships/hyperlink" Target="https://sedac.ciesin.columbia.edu/data/set/spatialecon-gecon-v4" TargetMode="External"/><Relationship Id="rId164" Type="http://schemas.openxmlformats.org/officeDocument/2006/relationships/hyperlink" Target="https://sedac.ciesin.columbia.edu/data/set/ferman-v1-phosphorus-fertilizer-application" TargetMode="External"/><Relationship Id="rId169" Type="http://schemas.openxmlformats.org/officeDocument/2006/relationships/hyperlink" Target="https://sedac.ciesin.columbia.edu/data/set/grump-v1-population-density/data-download" TargetMode="External"/><Relationship Id="rId4" Type="http://schemas.openxmlformats.org/officeDocument/2006/relationships/hyperlink" Target="https://developers.google.com/earth-engine/datasets/catalog/COPERNICUS_S3_OLCI" TargetMode="External"/><Relationship Id="rId9" Type="http://schemas.openxmlformats.org/officeDocument/2006/relationships/hyperlink" Target="https://developers.google.com/earth-engine/datasets/catalog/CSP_ERGo_1_0_Global_ALOS_CHILI" TargetMode="External"/><Relationship Id="rId26" Type="http://schemas.openxmlformats.org/officeDocument/2006/relationships/hyperlink" Target="https://developers.google.com/earth-engine/datasets/catalog/JRC_GHSL_P2016_BUILT_LDSMT_GLOBE_V1" TargetMode="External"/><Relationship Id="rId47" Type="http://schemas.openxmlformats.org/officeDocument/2006/relationships/hyperlink" Target="https://developers.google.com/earth-engine/datasets/catalog/MODIS_006_MOD44B" TargetMode="External"/><Relationship Id="rId68" Type="http://schemas.openxmlformats.org/officeDocument/2006/relationships/hyperlink" Target="https://developers.google.com/earth-engine/datasets/catalog/NOAA_CDR_AVHRR_SR_V5" TargetMode="External"/><Relationship Id="rId89" Type="http://schemas.openxmlformats.org/officeDocument/2006/relationships/hyperlink" Target="https://developers.google.com/earth-engine/datasets/catalog/RESOLVE_ECOREGIONS_2017" TargetMode="External"/><Relationship Id="rId112" Type="http://schemas.openxmlformats.org/officeDocument/2006/relationships/hyperlink" Target="https://gportal.jaxa.jp/gpr/search?tab=1" TargetMode="External"/><Relationship Id="rId133" Type="http://schemas.openxmlformats.org/officeDocument/2006/relationships/hyperlink" Target="https://sedac.ciesin.columbia.edu/data/set/gpw-v4-national-identifier-grid-rev11" TargetMode="External"/><Relationship Id="rId154" Type="http://schemas.openxmlformats.org/officeDocument/2006/relationships/hyperlink" Target="https://sedac.ciesin.columbia.edu/data/set/species-global-amphibian-richness-2015" TargetMode="External"/><Relationship Id="rId175" Type="http://schemas.openxmlformats.org/officeDocument/2006/relationships/hyperlink" Target="https://sedac.ciesin.columbia.edu/data/set/aglands-croplands-2000" TargetMode="External"/><Relationship Id="rId16" Type="http://schemas.openxmlformats.org/officeDocument/2006/relationships/hyperlink" Target="http://www.cnsageo.com/" TargetMode="External"/><Relationship Id="rId37" Type="http://schemas.openxmlformats.org/officeDocument/2006/relationships/hyperlink" Target="https://developers.google.com/earth-engine/datasets/catalog/MODIS_006_MCD64A1" TargetMode="External"/><Relationship Id="rId58" Type="http://schemas.openxmlformats.org/officeDocument/2006/relationships/hyperlink" Target="https://developers.google.com/earth-engine/datasets/catalog/NASA_NEX-GDDP" TargetMode="External"/><Relationship Id="rId79" Type="http://schemas.openxmlformats.org/officeDocument/2006/relationships/hyperlink" Target="https://developers.google.com/earth-engine/datasets/catalog/NOAA_NGDC_ETOPO1" TargetMode="External"/><Relationship Id="rId102" Type="http://schemas.openxmlformats.org/officeDocument/2006/relationships/hyperlink" Target="https://developers.google.com/earth-engine/datasets/catalog/WORLDCLIM_V1_BIO" TargetMode="External"/><Relationship Id="rId123" Type="http://schemas.openxmlformats.org/officeDocument/2006/relationships/hyperlink" Target="https://sedac.ciesin.columbia.edu/data/set/povmap-global-subnational-infant-mortality-rates-v2" TargetMode="External"/><Relationship Id="rId144" Type="http://schemas.openxmlformats.org/officeDocument/2006/relationships/hyperlink" Target="https://sedac.ciesin.columbia.edu/data/set/ulandsat-cities-from-space" TargetMode="External"/><Relationship Id="rId90" Type="http://schemas.openxmlformats.org/officeDocument/2006/relationships/hyperlink" Target="https://developers.google.com/earth-engine/datasets/catalog/TOMS_MERGED" TargetMode="External"/><Relationship Id="rId165" Type="http://schemas.openxmlformats.org/officeDocument/2006/relationships/hyperlink" Target="https://sedac.ciesin.columbia.edu/data/set/ferman-v1-phosphorus-in-manure-production" TargetMode="External"/><Relationship Id="rId27" Type="http://schemas.openxmlformats.org/officeDocument/2006/relationships/hyperlink" Target="https://developers.google.com/earth-engine/datasets/catalog/JRC_GHSL_P2016_POP_GPW_GLOBE_V1" TargetMode="External"/><Relationship Id="rId48" Type="http://schemas.openxmlformats.org/officeDocument/2006/relationships/hyperlink" Target="https://developers.google.com/earth-engine/datasets/catalog/MODIS_006_MOD44W" TargetMode="External"/><Relationship Id="rId69" Type="http://schemas.openxmlformats.org/officeDocument/2006/relationships/hyperlink" Target="https://developers.google.com/earth-engine/datasets/catalog/NOAA_CDR_GRIDSAT-B1_V2" TargetMode="External"/><Relationship Id="rId113" Type="http://schemas.openxmlformats.org/officeDocument/2006/relationships/hyperlink" Target="https://developers.google.com/earth-engine/datasets/catalog/USGS_GFSAD1000_V0" TargetMode="External"/><Relationship Id="rId134" Type="http://schemas.openxmlformats.org/officeDocument/2006/relationships/hyperlink" Target="https://sedac.ciesin.columbia.edu/data/set/gpw-v4-population-count-adjusted-to-2015-unwpp-country-totals-rev11" TargetMode="External"/><Relationship Id="rId80" Type="http://schemas.openxmlformats.org/officeDocument/2006/relationships/hyperlink" Target="https://developers.google.com/earth-engine/datasets/catalog/NOAA_PERSIANN-CDR" TargetMode="External"/><Relationship Id="rId155" Type="http://schemas.openxmlformats.org/officeDocument/2006/relationships/hyperlink" Target="https://sedac.ciesin.columbia.edu/data/set/species-global-mammal-richness-2015" TargetMode="External"/><Relationship Id="rId176" Type="http://schemas.openxmlformats.org/officeDocument/2006/relationships/hyperlink" Target="https://sedac.ciesin.columbia.edu/data/set/aglands-pastures-2000" TargetMode="External"/><Relationship Id="rId17" Type="http://schemas.openxmlformats.org/officeDocument/2006/relationships/hyperlink" Target="https://developers.google.com/earth-engine/datasets/catalog/GFW_GFF_V1_fishing_hours" TargetMode="External"/><Relationship Id="rId38" Type="http://schemas.openxmlformats.org/officeDocument/2006/relationships/hyperlink" Target="https://developers.google.com/earth-engine/datasets/catalog/MODIS_006_MOD08_M3" TargetMode="External"/><Relationship Id="rId59" Type="http://schemas.openxmlformats.org/officeDocument/2006/relationships/hyperlink" Target="https://developers.google.com/earth-engine/datasets/catalog/NASA_OCEANDATA_MODIS-Aqua_L3SMI" TargetMode="External"/><Relationship Id="rId103" Type="http://schemas.openxmlformats.org/officeDocument/2006/relationships/hyperlink" Target="https://developers.google.com/earth-engine/datasets/catalog/WORLDCLIM_V1_MONTHLY" TargetMode="External"/><Relationship Id="rId124" Type="http://schemas.openxmlformats.org/officeDocument/2006/relationships/hyperlink" Target="https://sedac.ciesin.columbia.edu/data/set/sdei-trends-freshwater-availability-grace" TargetMode="External"/><Relationship Id="rId70" Type="http://schemas.openxmlformats.org/officeDocument/2006/relationships/hyperlink" Target="https://developers.google.com/earth-engine/datasets/catalog/NOAA_CDR_HEAT_FLUXES_V2" TargetMode="External"/><Relationship Id="rId91" Type="http://schemas.openxmlformats.org/officeDocument/2006/relationships/hyperlink" Target="https://developers.google.com/earth-engine/datasets/catalog/TRMM_3B42" TargetMode="External"/><Relationship Id="rId145" Type="http://schemas.openxmlformats.org/officeDocument/2006/relationships/hyperlink" Target="https://developers.google.com/earth-engine/datasets/catalog/JAXA_ALOS_PALSAR_YEARLY_FNF" TargetMode="External"/><Relationship Id="rId166" Type="http://schemas.openxmlformats.org/officeDocument/2006/relationships/hyperlink" Target="https://sedac.ciesin.columbia.edu/data/set/haso2-anthro-sulfur-dioxide-emissions-1850-2005-v2-86" TargetMode="External"/><Relationship Id="rId1" Type="http://schemas.openxmlformats.org/officeDocument/2006/relationships/hyperlink" Target="https://developers.google.com/earth-engine/datasets/catalog/ASTER_AST_L1T_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970A-20FF-A441-9416-A47180C700C9}">
  <dimension ref="A1:T277"/>
  <sheetViews>
    <sheetView tabSelected="1" topLeftCell="G1" zoomScale="108" zoomScaleNormal="108" workbookViewId="0">
      <selection activeCell="M85" sqref="M85"/>
    </sheetView>
  </sheetViews>
  <sheetFormatPr baseColWidth="10" defaultRowHeight="20"/>
  <cols>
    <col min="2" max="2" width="43.85546875" customWidth="1"/>
    <col min="3" max="3" width="18.28515625" customWidth="1"/>
    <col min="4" max="4" width="15.7109375" customWidth="1"/>
    <col min="5" max="5" width="19.5703125" customWidth="1"/>
    <col min="6" max="6" width="15.85546875" customWidth="1"/>
    <col min="7" max="7" width="11.5703125" customWidth="1"/>
    <col min="8" max="9" width="16.5703125" customWidth="1"/>
    <col min="10" max="11" width="14.140625" customWidth="1"/>
    <col min="12" max="12" width="38" customWidth="1"/>
    <col min="13" max="13" width="31.28515625" customWidth="1"/>
  </cols>
  <sheetData>
    <row r="1" spans="1:20">
      <c r="A1" t="s">
        <v>473</v>
      </c>
      <c r="B1" s="13" t="s">
        <v>0</v>
      </c>
      <c r="C1" s="3" t="s">
        <v>6</v>
      </c>
      <c r="D1" s="3" t="s">
        <v>7</v>
      </c>
      <c r="E1" s="3" t="s">
        <v>2</v>
      </c>
      <c r="F1" s="3" t="s">
        <v>4</v>
      </c>
      <c r="G1" s="3" t="s">
        <v>3</v>
      </c>
      <c r="H1" s="3" t="s">
        <v>474</v>
      </c>
      <c r="I1" s="3" t="s">
        <v>475</v>
      </c>
      <c r="J1" s="3" t="s">
        <v>477</v>
      </c>
      <c r="K1" s="3" t="s">
        <v>476</v>
      </c>
      <c r="L1" s="3" t="s">
        <v>9</v>
      </c>
      <c r="M1" s="3" t="s">
        <v>1</v>
      </c>
    </row>
    <row r="2" spans="1:20">
      <c r="A2">
        <v>1</v>
      </c>
      <c r="B2" s="14" t="s">
        <v>5</v>
      </c>
      <c r="C2" s="6">
        <v>36589</v>
      </c>
      <c r="D2" s="5" t="s">
        <v>169</v>
      </c>
      <c r="E2" s="23">
        <v>15</v>
      </c>
      <c r="F2" s="8">
        <v>16</v>
      </c>
      <c r="G2" s="8" t="s">
        <v>17</v>
      </c>
      <c r="H2" s="24">
        <v>520</v>
      </c>
      <c r="I2" s="24">
        <v>11650</v>
      </c>
      <c r="J2" s="8" t="e">
        <f>NA()</f>
        <v>#N/A</v>
      </c>
      <c r="K2" s="8" t="e">
        <f>NA()</f>
        <v>#N/A</v>
      </c>
      <c r="L2" s="10" t="s">
        <v>346</v>
      </c>
      <c r="M2" s="4" t="s">
        <v>8</v>
      </c>
      <c r="O2" s="1"/>
      <c r="P2" s="2"/>
      <c r="Q2" s="2"/>
      <c r="R2" s="2"/>
      <c r="S2" s="2"/>
      <c r="T2" s="2"/>
    </row>
    <row r="3" spans="1:20">
      <c r="A3">
        <v>2</v>
      </c>
      <c r="B3" s="15" t="s">
        <v>10</v>
      </c>
      <c r="C3" s="6">
        <v>41915</v>
      </c>
      <c r="D3" s="5" t="s">
        <v>169</v>
      </c>
      <c r="E3" s="23">
        <v>10</v>
      </c>
      <c r="F3" s="8">
        <v>12</v>
      </c>
      <c r="G3" s="8" t="s">
        <v>17</v>
      </c>
      <c r="H3" s="9" t="e">
        <f>NA()</f>
        <v>#N/A</v>
      </c>
      <c r="I3" s="24" t="e">
        <f>NA()</f>
        <v>#N/A</v>
      </c>
      <c r="J3" s="8">
        <v>5.4050000000000002</v>
      </c>
      <c r="K3" s="8" t="e">
        <f>NA()</f>
        <v>#N/A</v>
      </c>
      <c r="L3" s="10" t="s">
        <v>12</v>
      </c>
      <c r="M3" s="11" t="s">
        <v>11</v>
      </c>
      <c r="O3" s="1"/>
      <c r="P3" s="2"/>
      <c r="Q3" s="2"/>
      <c r="R3" s="2"/>
      <c r="S3" s="2"/>
      <c r="T3" s="2"/>
    </row>
    <row r="4" spans="1:20">
      <c r="A4">
        <v>3</v>
      </c>
      <c r="B4" s="14" t="s">
        <v>13</v>
      </c>
      <c r="C4" s="6">
        <v>42178</v>
      </c>
      <c r="D4" s="5" t="s">
        <v>169</v>
      </c>
      <c r="E4" s="23">
        <v>10</v>
      </c>
      <c r="F4" s="8">
        <v>10</v>
      </c>
      <c r="G4" s="8" t="s">
        <v>17</v>
      </c>
      <c r="H4" s="24">
        <v>442.3</v>
      </c>
      <c r="I4" s="24">
        <v>2202.4</v>
      </c>
      <c r="J4" s="8" t="e">
        <f>NA()</f>
        <v>#N/A</v>
      </c>
      <c r="K4" s="8" t="e">
        <f>NA()</f>
        <v>#N/A</v>
      </c>
      <c r="L4" s="10" t="s">
        <v>15</v>
      </c>
      <c r="M4" s="11" t="s">
        <v>14</v>
      </c>
      <c r="O4" s="1"/>
      <c r="P4" s="2"/>
      <c r="Q4" s="2"/>
      <c r="R4" s="2"/>
      <c r="S4" s="2"/>
      <c r="T4" s="2"/>
    </row>
    <row r="5" spans="1:20">
      <c r="A5">
        <v>4</v>
      </c>
      <c r="B5" s="15" t="s">
        <v>16</v>
      </c>
      <c r="C5" s="6">
        <v>42661</v>
      </c>
      <c r="D5" s="5" t="s">
        <v>169</v>
      </c>
      <c r="E5" s="23">
        <v>300</v>
      </c>
      <c r="F5" s="8">
        <v>2</v>
      </c>
      <c r="G5" s="8" t="s">
        <v>17</v>
      </c>
      <c r="H5" s="24">
        <v>400</v>
      </c>
      <c r="I5" s="24">
        <v>1029</v>
      </c>
      <c r="J5" s="8" t="e">
        <f>NA()</f>
        <v>#N/A</v>
      </c>
      <c r="K5" s="8" t="e">
        <f>NA()</f>
        <v>#N/A</v>
      </c>
      <c r="L5" s="10"/>
      <c r="M5" s="11" t="s">
        <v>49</v>
      </c>
      <c r="O5" s="1"/>
      <c r="P5" s="2"/>
      <c r="Q5" s="2"/>
      <c r="R5" s="2"/>
      <c r="S5" s="2"/>
      <c r="T5" s="2"/>
    </row>
    <row r="6" spans="1:20">
      <c r="A6">
        <v>5</v>
      </c>
      <c r="B6" s="14" t="s">
        <v>18</v>
      </c>
      <c r="C6" s="6">
        <v>43291</v>
      </c>
      <c r="D6" s="5" t="s">
        <v>169</v>
      </c>
      <c r="E6" s="23">
        <v>1000</v>
      </c>
      <c r="F6" s="8">
        <v>9.5</v>
      </c>
      <c r="G6" s="8" t="s">
        <v>17</v>
      </c>
      <c r="H6" s="24">
        <v>354</v>
      </c>
      <c r="I6" s="24">
        <v>388</v>
      </c>
      <c r="J6" s="8" t="e">
        <f>NA()</f>
        <v>#N/A</v>
      </c>
      <c r="K6" s="8" t="e">
        <f>NA()</f>
        <v>#N/A</v>
      </c>
      <c r="L6" s="10" t="s">
        <v>347</v>
      </c>
      <c r="M6" s="11" t="s">
        <v>19</v>
      </c>
      <c r="O6" s="1"/>
      <c r="P6" s="2"/>
      <c r="Q6" s="2"/>
      <c r="R6" s="2"/>
      <c r="S6" s="2"/>
      <c r="T6" s="2"/>
    </row>
    <row r="7" spans="1:20">
      <c r="A7">
        <v>6</v>
      </c>
      <c r="B7" s="15" t="s">
        <v>20</v>
      </c>
      <c r="C7" s="6">
        <v>30742</v>
      </c>
      <c r="D7" s="6">
        <v>41289</v>
      </c>
      <c r="E7" s="23">
        <v>60</v>
      </c>
      <c r="F7" s="8">
        <v>16</v>
      </c>
      <c r="G7" s="8" t="s">
        <v>17</v>
      </c>
      <c r="H7" s="24">
        <v>500</v>
      </c>
      <c r="I7" s="24">
        <v>1100</v>
      </c>
      <c r="J7" s="8" t="e">
        <f>NA()</f>
        <v>#N/A</v>
      </c>
      <c r="K7" s="8" t="e">
        <f>NA()</f>
        <v>#N/A</v>
      </c>
      <c r="L7" s="10"/>
      <c r="M7" s="11" t="s">
        <v>46</v>
      </c>
      <c r="O7" s="1"/>
      <c r="P7" s="2"/>
      <c r="Q7" s="2"/>
      <c r="R7" s="2"/>
      <c r="S7" s="2"/>
      <c r="T7" s="2"/>
    </row>
    <row r="8" spans="1:20">
      <c r="A8">
        <v>7</v>
      </c>
      <c r="B8" s="14" t="s">
        <v>23</v>
      </c>
      <c r="C8" s="6">
        <v>37257</v>
      </c>
      <c r="D8" s="6">
        <v>43100</v>
      </c>
      <c r="E8" s="23">
        <v>500</v>
      </c>
      <c r="F8" s="8">
        <v>8</v>
      </c>
      <c r="G8" s="8" t="s">
        <v>17</v>
      </c>
      <c r="H8" s="9" t="e">
        <f>NA()</f>
        <v>#N/A</v>
      </c>
      <c r="I8" s="24" t="e">
        <f>NA()</f>
        <v>#N/A</v>
      </c>
      <c r="J8" s="8" t="e">
        <f>NA()</f>
        <v>#N/A</v>
      </c>
      <c r="K8" s="8" t="e">
        <f>NA()</f>
        <v>#N/A</v>
      </c>
      <c r="L8" s="10" t="s">
        <v>348</v>
      </c>
      <c r="M8" s="11" t="s">
        <v>24</v>
      </c>
      <c r="O8" s="1"/>
      <c r="P8" s="2"/>
      <c r="Q8" s="2"/>
      <c r="R8" s="2"/>
      <c r="S8" s="2"/>
      <c r="T8" s="2"/>
    </row>
    <row r="9" spans="1:20">
      <c r="A9">
        <v>8</v>
      </c>
      <c r="B9" s="15" t="s">
        <v>301</v>
      </c>
      <c r="C9" s="6">
        <v>36567</v>
      </c>
      <c r="D9" s="6">
        <v>36567</v>
      </c>
      <c r="E9" s="23">
        <v>30</v>
      </c>
      <c r="F9" s="8" t="s">
        <v>25</v>
      </c>
      <c r="G9" s="8" t="s">
        <v>17</v>
      </c>
      <c r="H9" s="9" t="e">
        <f>NA()</f>
        <v>#N/A</v>
      </c>
      <c r="I9" s="24" t="e">
        <f>NA()</f>
        <v>#N/A</v>
      </c>
      <c r="J9" s="8" t="e">
        <f>NA()</f>
        <v>#N/A</v>
      </c>
      <c r="K9" s="8" t="e">
        <f>NA()</f>
        <v>#N/A</v>
      </c>
      <c r="L9" s="10" t="s">
        <v>299</v>
      </c>
      <c r="M9" s="11" t="s">
        <v>300</v>
      </c>
      <c r="O9" s="1"/>
      <c r="P9" s="2"/>
      <c r="Q9" s="2"/>
      <c r="R9" s="2"/>
      <c r="S9" s="2"/>
      <c r="T9" s="2"/>
    </row>
    <row r="10" spans="1:20">
      <c r="A10">
        <v>9</v>
      </c>
      <c r="B10" s="14" t="s">
        <v>26</v>
      </c>
      <c r="C10" s="6">
        <v>36526</v>
      </c>
      <c r="D10" s="6">
        <v>43831</v>
      </c>
      <c r="E10" s="23">
        <v>1000</v>
      </c>
      <c r="F10" s="8">
        <v>1825</v>
      </c>
      <c r="G10" s="8" t="s">
        <v>17</v>
      </c>
      <c r="H10" s="9" t="e">
        <f>NA()</f>
        <v>#N/A</v>
      </c>
      <c r="I10" s="24" t="e">
        <f>NA()</f>
        <v>#N/A</v>
      </c>
      <c r="J10" s="8" t="e">
        <f>NA()</f>
        <v>#N/A</v>
      </c>
      <c r="K10" s="8" t="e">
        <f>NA()</f>
        <v>#N/A</v>
      </c>
      <c r="L10" s="10" t="s">
        <v>343</v>
      </c>
      <c r="M10" s="11" t="s">
        <v>27</v>
      </c>
      <c r="O10" s="1"/>
      <c r="P10" s="2"/>
      <c r="Q10" s="2"/>
      <c r="R10" s="2"/>
      <c r="S10" s="2"/>
      <c r="T10" s="2"/>
    </row>
    <row r="11" spans="1:20">
      <c r="A11">
        <v>10</v>
      </c>
      <c r="B11" s="15" t="s">
        <v>28</v>
      </c>
      <c r="C11" s="6">
        <v>42005</v>
      </c>
      <c r="D11" s="6">
        <v>42370</v>
      </c>
      <c r="E11" s="23">
        <v>100</v>
      </c>
      <c r="F11" s="8" t="s">
        <v>25</v>
      </c>
      <c r="G11" s="8" t="s">
        <v>17</v>
      </c>
      <c r="H11" s="9" t="e">
        <f>NA()</f>
        <v>#N/A</v>
      </c>
      <c r="I11" s="24" t="e">
        <f>NA()</f>
        <v>#N/A</v>
      </c>
      <c r="J11" s="8" t="e">
        <f>NA()</f>
        <v>#N/A</v>
      </c>
      <c r="K11" s="8" t="e">
        <f>NA()</f>
        <v>#N/A</v>
      </c>
      <c r="L11" s="10" t="s">
        <v>349</v>
      </c>
      <c r="M11" s="11" t="s">
        <v>29</v>
      </c>
      <c r="O11" s="1"/>
      <c r="P11" s="2"/>
      <c r="Q11" s="2"/>
      <c r="R11" s="2"/>
      <c r="S11" s="2"/>
      <c r="T11" s="2"/>
    </row>
    <row r="12" spans="1:20">
      <c r="A12">
        <v>11</v>
      </c>
      <c r="B12" s="14" t="s">
        <v>30</v>
      </c>
      <c r="C12" s="6">
        <v>38741</v>
      </c>
      <c r="D12" s="6">
        <v>40676</v>
      </c>
      <c r="E12" s="23">
        <v>90</v>
      </c>
      <c r="F12" s="8" t="s">
        <v>25</v>
      </c>
      <c r="G12" s="8" t="s">
        <v>17</v>
      </c>
      <c r="H12" s="9" t="e">
        <f>NA()</f>
        <v>#N/A</v>
      </c>
      <c r="I12" s="24" t="e">
        <f>NA()</f>
        <v>#N/A</v>
      </c>
      <c r="J12" s="8" t="e">
        <f>NA()</f>
        <v>#N/A</v>
      </c>
      <c r="K12" s="8" t="e">
        <f>NA()</f>
        <v>#N/A</v>
      </c>
      <c r="L12" s="10" t="s">
        <v>32</v>
      </c>
      <c r="M12" s="11" t="s">
        <v>31</v>
      </c>
      <c r="O12" s="1"/>
      <c r="P12" s="2"/>
      <c r="Q12" s="2"/>
      <c r="R12" s="2"/>
      <c r="S12" s="2"/>
      <c r="T12" s="2"/>
    </row>
    <row r="13" spans="1:20">
      <c r="A13">
        <v>12</v>
      </c>
      <c r="B13" s="15" t="s">
        <v>33</v>
      </c>
      <c r="C13" s="6">
        <v>42370</v>
      </c>
      <c r="D13" s="6">
        <v>42735</v>
      </c>
      <c r="E13" s="23">
        <v>1000</v>
      </c>
      <c r="F13" s="8">
        <v>365</v>
      </c>
      <c r="G13" s="8" t="s">
        <v>17</v>
      </c>
      <c r="H13" s="9" t="e">
        <f>NA()</f>
        <v>#N/A</v>
      </c>
      <c r="I13" s="24" t="e">
        <f>NA()</f>
        <v>#N/A</v>
      </c>
      <c r="J13" s="8" t="e">
        <f>NA()</f>
        <v>#N/A</v>
      </c>
      <c r="K13" s="8" t="e">
        <f>NA()</f>
        <v>#N/A</v>
      </c>
      <c r="L13" s="10" t="s">
        <v>350</v>
      </c>
      <c r="M13" s="11" t="s">
        <v>34</v>
      </c>
      <c r="O13" s="1"/>
      <c r="P13" s="2"/>
      <c r="Q13" s="2"/>
      <c r="R13" s="2"/>
      <c r="S13" s="2"/>
      <c r="T13" s="2"/>
    </row>
    <row r="14" spans="1:20">
      <c r="A14">
        <v>13</v>
      </c>
      <c r="B14" s="14" t="s">
        <v>35</v>
      </c>
      <c r="C14" s="6">
        <v>28857</v>
      </c>
      <c r="D14" s="5" t="s">
        <v>169</v>
      </c>
      <c r="E14" s="23">
        <v>30000</v>
      </c>
      <c r="F14" s="8">
        <v>1</v>
      </c>
      <c r="G14" s="8" t="s">
        <v>17</v>
      </c>
      <c r="H14" s="9" t="e">
        <f>NA()</f>
        <v>#N/A</v>
      </c>
      <c r="I14" s="24" t="e">
        <f>NA()</f>
        <v>#N/A</v>
      </c>
      <c r="J14" s="8" t="e">
        <f>NA()</f>
        <v>#N/A</v>
      </c>
      <c r="K14" s="8" t="e">
        <f>NA()</f>
        <v>#N/A</v>
      </c>
      <c r="L14" s="10" t="s">
        <v>351</v>
      </c>
      <c r="M14" s="11" t="s">
        <v>36</v>
      </c>
      <c r="O14" s="1"/>
      <c r="P14" s="2"/>
      <c r="Q14" s="2"/>
      <c r="R14" s="2"/>
      <c r="S14" s="2"/>
      <c r="T14" s="2"/>
    </row>
    <row r="15" spans="1:20">
      <c r="A15">
        <v>14</v>
      </c>
      <c r="B15" s="15" t="s">
        <v>37</v>
      </c>
      <c r="C15" s="6">
        <v>37012</v>
      </c>
      <c r="D15" s="6">
        <v>42807</v>
      </c>
      <c r="E15" s="23">
        <v>30</v>
      </c>
      <c r="F15" s="8" t="s">
        <v>39</v>
      </c>
      <c r="G15" s="8" t="s">
        <v>17</v>
      </c>
      <c r="H15" s="24">
        <v>357</v>
      </c>
      <c r="I15" s="24">
        <v>2576</v>
      </c>
      <c r="J15" s="8" t="e">
        <f>NA()</f>
        <v>#N/A</v>
      </c>
      <c r="K15" s="8" t="e">
        <f>NA()</f>
        <v>#N/A</v>
      </c>
      <c r="L15" s="10" t="s">
        <v>38</v>
      </c>
      <c r="M15" s="11" t="s">
        <v>40</v>
      </c>
      <c r="O15" s="1"/>
      <c r="P15" s="2"/>
      <c r="Q15" s="2"/>
      <c r="R15" s="2"/>
      <c r="S15" s="2"/>
      <c r="T15" s="2"/>
    </row>
    <row r="16" spans="1:20">
      <c r="A16">
        <v>15</v>
      </c>
      <c r="B16" s="16" t="s">
        <v>41</v>
      </c>
      <c r="C16" s="7">
        <v>39814</v>
      </c>
      <c r="D16" s="7">
        <v>40179</v>
      </c>
      <c r="E16" s="22">
        <v>300</v>
      </c>
      <c r="F16" s="8">
        <v>365</v>
      </c>
      <c r="G16" s="8" t="s">
        <v>17</v>
      </c>
      <c r="H16" s="8" t="e">
        <f>NA()</f>
        <v>#N/A</v>
      </c>
      <c r="I16" s="24" t="e">
        <f>NA()</f>
        <v>#N/A</v>
      </c>
      <c r="J16" s="8" t="e">
        <f>NA()</f>
        <v>#N/A</v>
      </c>
      <c r="K16" s="8" t="e">
        <f>NA()</f>
        <v>#N/A</v>
      </c>
      <c r="L16" s="3" t="s">
        <v>164</v>
      </c>
      <c r="M16" s="11" t="s">
        <v>45</v>
      </c>
    </row>
    <row r="17" spans="1:13">
      <c r="A17">
        <v>16</v>
      </c>
      <c r="B17" s="17" t="s">
        <v>42</v>
      </c>
      <c r="C17" s="7">
        <v>36831</v>
      </c>
      <c r="D17" s="8" t="s">
        <v>169</v>
      </c>
      <c r="E17" s="22">
        <v>1000</v>
      </c>
      <c r="F17" s="8" t="s">
        <v>43</v>
      </c>
      <c r="G17" s="8" t="s">
        <v>17</v>
      </c>
      <c r="H17" s="8" t="e">
        <f>NA()</f>
        <v>#N/A</v>
      </c>
      <c r="I17" s="24" t="e">
        <f>NA()</f>
        <v>#N/A</v>
      </c>
      <c r="J17" s="8" t="e">
        <f>NA()</f>
        <v>#N/A</v>
      </c>
      <c r="K17" s="8" t="e">
        <f>NA()</f>
        <v>#N/A</v>
      </c>
      <c r="L17" s="3" t="s">
        <v>44</v>
      </c>
      <c r="M17" s="12" t="s">
        <v>579</v>
      </c>
    </row>
    <row r="18" spans="1:13">
      <c r="A18">
        <v>17</v>
      </c>
      <c r="B18" s="16" t="s">
        <v>48</v>
      </c>
      <c r="C18" s="7">
        <v>41390</v>
      </c>
      <c r="D18" s="8" t="s">
        <v>169</v>
      </c>
      <c r="E18" s="22">
        <v>10</v>
      </c>
      <c r="F18" s="8">
        <v>4</v>
      </c>
      <c r="G18" s="8" t="s">
        <v>17</v>
      </c>
      <c r="H18" s="25">
        <v>450</v>
      </c>
      <c r="I18" s="25">
        <v>900</v>
      </c>
      <c r="J18" s="8" t="e">
        <f>NA()</f>
        <v>#N/A</v>
      </c>
      <c r="K18" s="8" t="e">
        <f>NA()</f>
        <v>#N/A</v>
      </c>
      <c r="L18" s="3"/>
      <c r="M18" s="11" t="s">
        <v>47</v>
      </c>
    </row>
    <row r="19" spans="1:13">
      <c r="A19">
        <v>18</v>
      </c>
      <c r="B19" s="17" t="s">
        <v>50</v>
      </c>
      <c r="C19" s="7">
        <v>40909</v>
      </c>
      <c r="D19" s="7">
        <v>42736</v>
      </c>
      <c r="E19" s="22">
        <v>1000</v>
      </c>
      <c r="F19" s="8">
        <v>1</v>
      </c>
      <c r="G19" s="8" t="s">
        <v>17</v>
      </c>
      <c r="H19" s="8" t="e">
        <f>NA()</f>
        <v>#N/A</v>
      </c>
      <c r="I19" s="24" t="e">
        <f>NA()</f>
        <v>#N/A</v>
      </c>
      <c r="J19" s="8" t="e">
        <f>NA()</f>
        <v>#N/A</v>
      </c>
      <c r="K19" s="8" t="e">
        <f>NA()</f>
        <v>#N/A</v>
      </c>
      <c r="L19" s="3" t="s">
        <v>352</v>
      </c>
      <c r="M19" s="11" t="s">
        <v>51</v>
      </c>
    </row>
    <row r="20" spans="1:13">
      <c r="A20">
        <v>19</v>
      </c>
      <c r="B20" s="16" t="s">
        <v>52</v>
      </c>
      <c r="C20" s="7">
        <v>36526</v>
      </c>
      <c r="D20" s="7">
        <v>40543</v>
      </c>
      <c r="E20" s="22">
        <v>30</v>
      </c>
      <c r="F20" s="8">
        <f>5*365</f>
        <v>1825</v>
      </c>
      <c r="G20" s="8" t="s">
        <v>17</v>
      </c>
      <c r="H20" s="8" t="e">
        <f>NA()</f>
        <v>#N/A</v>
      </c>
      <c r="I20" s="24" t="e">
        <f>NA()</f>
        <v>#N/A</v>
      </c>
      <c r="J20" s="8" t="e">
        <f>NA()</f>
        <v>#N/A</v>
      </c>
      <c r="K20" s="8" t="e">
        <f>NA()</f>
        <v>#N/A</v>
      </c>
      <c r="L20" s="3" t="s">
        <v>53</v>
      </c>
      <c r="M20" s="11" t="s">
        <v>54</v>
      </c>
    </row>
    <row r="21" spans="1:13">
      <c r="A21">
        <v>20</v>
      </c>
      <c r="B21" s="17" t="s">
        <v>55</v>
      </c>
      <c r="C21" s="7">
        <v>36526</v>
      </c>
      <c r="D21" s="7">
        <v>36891</v>
      </c>
      <c r="E21" s="22">
        <v>30</v>
      </c>
      <c r="F21" s="8" t="s">
        <v>25</v>
      </c>
      <c r="G21" s="8" t="s">
        <v>17</v>
      </c>
      <c r="H21" s="8" t="e">
        <f>NA()</f>
        <v>#N/A</v>
      </c>
      <c r="I21" s="24" t="e">
        <f>NA()</f>
        <v>#N/A</v>
      </c>
      <c r="J21" s="8" t="e">
        <f>NA()</f>
        <v>#N/A</v>
      </c>
      <c r="K21" s="8" t="e">
        <f>NA()</f>
        <v>#N/A</v>
      </c>
      <c r="L21" s="3" t="s">
        <v>56</v>
      </c>
      <c r="M21" s="11" t="s">
        <v>57</v>
      </c>
    </row>
    <row r="22" spans="1:13">
      <c r="A22">
        <v>21</v>
      </c>
      <c r="B22" s="16" t="s">
        <v>58</v>
      </c>
      <c r="C22" s="7">
        <v>42170</v>
      </c>
      <c r="D22" s="7">
        <v>42948</v>
      </c>
      <c r="E22" s="22" t="e">
        <f>NA()</f>
        <v>#N/A</v>
      </c>
      <c r="F22" s="8" t="s">
        <v>25</v>
      </c>
      <c r="G22" s="8" t="s">
        <v>17</v>
      </c>
      <c r="H22" s="8" t="e">
        <f>NA()</f>
        <v>#N/A</v>
      </c>
      <c r="I22" s="24" t="e">
        <f>NA()</f>
        <v>#N/A</v>
      </c>
      <c r="J22" s="8" t="e">
        <f>NA()</f>
        <v>#N/A</v>
      </c>
      <c r="K22" s="8" t="e">
        <f>NA()</f>
        <v>#N/A</v>
      </c>
      <c r="L22" s="3" t="s">
        <v>60</v>
      </c>
      <c r="M22" s="11" t="s">
        <v>59</v>
      </c>
    </row>
    <row r="23" spans="1:13">
      <c r="A23">
        <v>22</v>
      </c>
      <c r="B23" s="17" t="s">
        <v>61</v>
      </c>
      <c r="C23" s="7">
        <v>33879</v>
      </c>
      <c r="D23" s="8" t="s">
        <v>169</v>
      </c>
      <c r="E23" s="22">
        <v>8000</v>
      </c>
      <c r="F23" s="8">
        <v>1</v>
      </c>
      <c r="G23" s="8" t="s">
        <v>17</v>
      </c>
      <c r="H23" s="8" t="e">
        <f>NA()</f>
        <v>#N/A</v>
      </c>
      <c r="I23" s="24" t="e">
        <f>NA()</f>
        <v>#N/A</v>
      </c>
      <c r="J23" s="8" t="e">
        <f>NA()</f>
        <v>#N/A</v>
      </c>
      <c r="K23" s="8" t="e">
        <f>NA()</f>
        <v>#N/A</v>
      </c>
      <c r="L23" s="3" t="s">
        <v>64</v>
      </c>
      <c r="M23" s="11" t="s">
        <v>62</v>
      </c>
    </row>
    <row r="24" spans="1:13">
      <c r="A24">
        <v>23</v>
      </c>
      <c r="B24" s="16" t="s">
        <v>63</v>
      </c>
      <c r="C24" s="7">
        <v>21186</v>
      </c>
      <c r="D24" s="8" t="s">
        <v>169</v>
      </c>
      <c r="E24" s="22">
        <v>4500</v>
      </c>
      <c r="F24" s="8">
        <v>30</v>
      </c>
      <c r="G24" s="8" t="s">
        <v>17</v>
      </c>
      <c r="H24" s="8" t="e">
        <f>NA()</f>
        <v>#N/A</v>
      </c>
      <c r="I24" s="24" t="e">
        <f>NA()</f>
        <v>#N/A</v>
      </c>
      <c r="J24" s="8" t="e">
        <f>NA()</f>
        <v>#N/A</v>
      </c>
      <c r="K24" s="8" t="e">
        <f>NA()</f>
        <v>#N/A</v>
      </c>
      <c r="L24" s="3" t="s">
        <v>66</v>
      </c>
      <c r="M24" s="11" t="s">
        <v>65</v>
      </c>
    </row>
    <row r="25" spans="1:13">
      <c r="A25">
        <v>24</v>
      </c>
      <c r="B25" s="17" t="s">
        <v>67</v>
      </c>
      <c r="C25" s="7">
        <v>38833</v>
      </c>
      <c r="D25" s="7">
        <v>40651</v>
      </c>
      <c r="E25" s="22">
        <v>10</v>
      </c>
      <c r="F25" s="8">
        <v>100</v>
      </c>
      <c r="G25" s="8" t="s">
        <v>68</v>
      </c>
      <c r="H25" s="25">
        <v>420</v>
      </c>
      <c r="I25" s="25">
        <v>890</v>
      </c>
      <c r="J25" s="8" t="e">
        <f>NA()</f>
        <v>#N/A</v>
      </c>
      <c r="K25" s="8" t="e">
        <f>NA()</f>
        <v>#N/A</v>
      </c>
      <c r="L25" s="3" t="s">
        <v>69</v>
      </c>
      <c r="M25" s="11" t="s">
        <v>70</v>
      </c>
    </row>
    <row r="26" spans="1:13">
      <c r="A26">
        <v>25</v>
      </c>
      <c r="B26" s="16" t="s">
        <v>71</v>
      </c>
      <c r="C26" s="7">
        <v>38741</v>
      </c>
      <c r="D26" s="7">
        <v>40675</v>
      </c>
      <c r="E26" s="22">
        <v>30</v>
      </c>
      <c r="F26" s="8" t="s">
        <v>25</v>
      </c>
      <c r="G26" s="8" t="s">
        <v>17</v>
      </c>
      <c r="H26" s="8" t="e">
        <f>NA()</f>
        <v>#N/A</v>
      </c>
      <c r="I26" s="24" t="e">
        <f>NA()</f>
        <v>#N/A</v>
      </c>
      <c r="J26" s="8" t="e">
        <f>NA()</f>
        <v>#N/A</v>
      </c>
      <c r="K26" s="8" t="e">
        <f>NA()</f>
        <v>#N/A</v>
      </c>
      <c r="L26" s="3" t="s">
        <v>72</v>
      </c>
      <c r="M26" s="11" t="s">
        <v>73</v>
      </c>
    </row>
    <row r="27" spans="1:13">
      <c r="A27">
        <v>26</v>
      </c>
      <c r="B27" s="17" t="s">
        <v>74</v>
      </c>
      <c r="C27" s="7">
        <v>39083</v>
      </c>
      <c r="D27" s="7">
        <v>43101</v>
      </c>
      <c r="E27" s="22">
        <v>25</v>
      </c>
      <c r="F27" s="8">
        <v>365</v>
      </c>
      <c r="G27" s="8" t="s">
        <v>17</v>
      </c>
      <c r="H27" s="8" t="e">
        <f>NA()</f>
        <v>#N/A</v>
      </c>
      <c r="I27" s="24" t="e">
        <f>NA()</f>
        <v>#N/A</v>
      </c>
      <c r="J27" s="8" t="e">
        <f>NA()</f>
        <v>#N/A</v>
      </c>
      <c r="K27" s="8" t="e">
        <f>NA()</f>
        <v>#N/A</v>
      </c>
      <c r="L27" s="3" t="s">
        <v>75</v>
      </c>
      <c r="M27" s="12" t="s">
        <v>451</v>
      </c>
    </row>
    <row r="28" spans="1:13">
      <c r="A28">
        <v>27</v>
      </c>
      <c r="B28" s="16" t="s">
        <v>76</v>
      </c>
      <c r="C28" s="7">
        <v>39083</v>
      </c>
      <c r="D28" s="7">
        <v>43101</v>
      </c>
      <c r="E28" s="22">
        <v>25</v>
      </c>
      <c r="F28" s="8">
        <v>365</v>
      </c>
      <c r="G28" s="8" t="s">
        <v>17</v>
      </c>
      <c r="H28" s="8" t="e">
        <f>NA()</f>
        <v>#N/A</v>
      </c>
      <c r="I28" s="24" t="e">
        <f>NA()</f>
        <v>#N/A</v>
      </c>
      <c r="J28" s="8">
        <v>0.5</v>
      </c>
      <c r="K28" s="8">
        <v>1.5</v>
      </c>
      <c r="L28" s="3" t="s">
        <v>77</v>
      </c>
      <c r="M28" s="12" t="s">
        <v>452</v>
      </c>
    </row>
    <row r="29" spans="1:13">
      <c r="A29">
        <v>28</v>
      </c>
      <c r="B29" s="17" t="s">
        <v>78</v>
      </c>
      <c r="C29" s="7">
        <v>36586</v>
      </c>
      <c r="D29" s="8" t="s">
        <v>169</v>
      </c>
      <c r="E29" s="22">
        <v>10000</v>
      </c>
      <c r="F29" s="8">
        <f>1/24</f>
        <v>4.1666666666666664E-2</v>
      </c>
      <c r="G29" s="8" t="s">
        <v>17</v>
      </c>
      <c r="H29" s="8" t="e">
        <f>NA()</f>
        <v>#N/A</v>
      </c>
      <c r="I29" s="24" t="e">
        <f>NA()</f>
        <v>#N/A</v>
      </c>
      <c r="J29" s="8" t="e">
        <f>NA()</f>
        <v>#N/A</v>
      </c>
      <c r="K29" s="8" t="e">
        <f>NA()</f>
        <v>#N/A</v>
      </c>
      <c r="L29" s="3" t="s">
        <v>80</v>
      </c>
      <c r="M29" s="11" t="s">
        <v>79</v>
      </c>
    </row>
    <row r="30" spans="1:13">
      <c r="A30">
        <v>29</v>
      </c>
      <c r="B30" s="16" t="s">
        <v>81</v>
      </c>
      <c r="C30" s="7">
        <v>27395</v>
      </c>
      <c r="D30" s="7">
        <v>42005</v>
      </c>
      <c r="E30" s="22">
        <v>38</v>
      </c>
      <c r="F30" s="8" t="s">
        <v>25</v>
      </c>
      <c r="G30" s="8" t="s">
        <v>17</v>
      </c>
      <c r="H30" s="8" t="e">
        <f>NA()</f>
        <v>#N/A</v>
      </c>
      <c r="I30" s="24" t="e">
        <f>NA()</f>
        <v>#N/A</v>
      </c>
      <c r="J30" s="8" t="e">
        <f>NA()</f>
        <v>#N/A</v>
      </c>
      <c r="K30" s="8" t="e">
        <f>NA()</f>
        <v>#N/A</v>
      </c>
      <c r="L30" s="3" t="s">
        <v>82</v>
      </c>
      <c r="M30" s="11" t="s">
        <v>83</v>
      </c>
    </row>
    <row r="31" spans="1:13">
      <c r="A31">
        <v>30</v>
      </c>
      <c r="B31" s="17" t="s">
        <v>85</v>
      </c>
      <c r="C31" s="7">
        <v>27395</v>
      </c>
      <c r="D31" s="7">
        <v>42005</v>
      </c>
      <c r="E31" s="22">
        <v>250</v>
      </c>
      <c r="F31" s="8">
        <v>3650</v>
      </c>
      <c r="G31" s="8" t="s">
        <v>17</v>
      </c>
      <c r="H31" s="8" t="e">
        <f>NA()</f>
        <v>#N/A</v>
      </c>
      <c r="I31" s="24" t="e">
        <f>NA()</f>
        <v>#N/A</v>
      </c>
      <c r="J31" s="8" t="e">
        <f>NA()</f>
        <v>#N/A</v>
      </c>
      <c r="K31" s="8" t="e">
        <f>NA()</f>
        <v>#N/A</v>
      </c>
      <c r="L31" s="3" t="s">
        <v>86</v>
      </c>
      <c r="M31" s="11" t="s">
        <v>84</v>
      </c>
    </row>
    <row r="32" spans="1:13">
      <c r="A32">
        <v>31</v>
      </c>
      <c r="B32" s="16" t="s">
        <v>478</v>
      </c>
      <c r="C32" s="7">
        <v>27395</v>
      </c>
      <c r="D32" s="7">
        <v>42369</v>
      </c>
      <c r="E32" s="22">
        <v>1000</v>
      </c>
      <c r="F32" s="8">
        <v>3650</v>
      </c>
      <c r="G32" s="8" t="s">
        <v>17</v>
      </c>
      <c r="H32" s="8" t="e">
        <f>NA()</f>
        <v>#N/A</v>
      </c>
      <c r="I32" s="24" t="e">
        <f>NA()</f>
        <v>#N/A</v>
      </c>
      <c r="J32" s="8" t="e">
        <f>NA()</f>
        <v>#N/A</v>
      </c>
      <c r="K32" s="8" t="e">
        <f>NA()</f>
        <v>#N/A</v>
      </c>
      <c r="L32" s="3" t="s">
        <v>88</v>
      </c>
      <c r="M32" s="11" t="s">
        <v>87</v>
      </c>
    </row>
    <row r="33" spans="1:13">
      <c r="A33">
        <v>32</v>
      </c>
      <c r="B33" s="17" t="s">
        <v>90</v>
      </c>
      <c r="C33" s="7">
        <v>30757</v>
      </c>
      <c r="D33" s="7">
        <v>43466</v>
      </c>
      <c r="E33" s="22">
        <v>30</v>
      </c>
      <c r="F33" s="8">
        <v>30</v>
      </c>
      <c r="G33" s="8" t="s">
        <v>17</v>
      </c>
      <c r="H33" s="8" t="e">
        <f>NA()</f>
        <v>#N/A</v>
      </c>
      <c r="I33" s="24" t="e">
        <f>NA()</f>
        <v>#N/A</v>
      </c>
      <c r="J33" s="8" t="e">
        <f>NA()</f>
        <v>#N/A</v>
      </c>
      <c r="K33" s="8" t="e">
        <f>NA()</f>
        <v>#N/A</v>
      </c>
      <c r="L33" s="3" t="s">
        <v>91</v>
      </c>
      <c r="M33" s="11" t="s">
        <v>89</v>
      </c>
    </row>
    <row r="34" spans="1:13">
      <c r="A34">
        <v>33</v>
      </c>
      <c r="B34" s="16" t="s">
        <v>92</v>
      </c>
      <c r="C34" s="7">
        <v>26299</v>
      </c>
      <c r="D34" s="7">
        <v>30357</v>
      </c>
      <c r="E34" s="22">
        <v>60</v>
      </c>
      <c r="F34" s="8" t="s">
        <v>25</v>
      </c>
      <c r="G34" s="8" t="s">
        <v>17</v>
      </c>
      <c r="H34" s="25">
        <v>500</v>
      </c>
      <c r="I34" s="25">
        <v>1100</v>
      </c>
      <c r="J34" s="8" t="e">
        <f>NA()</f>
        <v>#N/A</v>
      </c>
      <c r="K34" s="8" t="e">
        <f>NA()</f>
        <v>#N/A</v>
      </c>
      <c r="L34" s="3" t="s">
        <v>95</v>
      </c>
      <c r="M34" s="11" t="s">
        <v>93</v>
      </c>
    </row>
    <row r="35" spans="1:13">
      <c r="A35">
        <v>34</v>
      </c>
      <c r="B35" s="17" t="s">
        <v>94</v>
      </c>
      <c r="C35" s="7">
        <v>42736</v>
      </c>
      <c r="D35" s="7">
        <v>43100</v>
      </c>
      <c r="E35" s="22">
        <v>30</v>
      </c>
      <c r="F35" s="8">
        <v>30</v>
      </c>
      <c r="G35" s="8" t="s">
        <v>17</v>
      </c>
      <c r="H35" s="25">
        <v>430</v>
      </c>
      <c r="I35" s="25">
        <v>12510</v>
      </c>
      <c r="J35" s="8" t="e">
        <f>NA()</f>
        <v>#N/A</v>
      </c>
      <c r="K35" s="8" t="e">
        <f>NA()</f>
        <v>#N/A</v>
      </c>
      <c r="L35" s="3" t="s">
        <v>345</v>
      </c>
      <c r="M35" s="11" t="s">
        <v>96</v>
      </c>
    </row>
    <row r="36" spans="1:13">
      <c r="A36">
        <v>35</v>
      </c>
      <c r="B36" s="16" t="s">
        <v>97</v>
      </c>
      <c r="C36" s="7">
        <v>36892</v>
      </c>
      <c r="D36" s="8" t="s">
        <v>169</v>
      </c>
      <c r="E36" s="22">
        <v>500</v>
      </c>
      <c r="F36" s="8">
        <v>365</v>
      </c>
      <c r="G36" s="8" t="s">
        <v>17</v>
      </c>
      <c r="H36" s="8" t="e">
        <f>NA()</f>
        <v>#N/A</v>
      </c>
      <c r="I36" s="24" t="e">
        <f>NA()</f>
        <v>#N/A</v>
      </c>
      <c r="J36" s="8" t="e">
        <f>NA()</f>
        <v>#N/A</v>
      </c>
      <c r="K36" s="8" t="e">
        <f>NA()</f>
        <v>#N/A</v>
      </c>
      <c r="L36" s="3" t="s">
        <v>149</v>
      </c>
      <c r="M36" s="11" t="s">
        <v>98</v>
      </c>
    </row>
    <row r="37" spans="1:13">
      <c r="A37">
        <v>36</v>
      </c>
      <c r="B37" s="17" t="s">
        <v>100</v>
      </c>
      <c r="C37" s="7">
        <v>36892</v>
      </c>
      <c r="D37" s="8" t="s">
        <v>169</v>
      </c>
      <c r="E37" s="22">
        <v>500</v>
      </c>
      <c r="F37" s="8">
        <v>365</v>
      </c>
      <c r="G37" s="8" t="s">
        <v>17</v>
      </c>
      <c r="H37" s="8" t="e">
        <f>NA()</f>
        <v>#N/A</v>
      </c>
      <c r="I37" s="24" t="e">
        <f>NA()</f>
        <v>#N/A</v>
      </c>
      <c r="J37" s="8" t="e">
        <f>NA()</f>
        <v>#N/A</v>
      </c>
      <c r="K37" s="8" t="e">
        <f>NA()</f>
        <v>#N/A</v>
      </c>
      <c r="L37" s="3" t="s">
        <v>101</v>
      </c>
      <c r="M37" s="11" t="s">
        <v>99</v>
      </c>
    </row>
    <row r="38" spans="1:13">
      <c r="A38">
        <v>37</v>
      </c>
      <c r="B38" s="16" t="s">
        <v>100</v>
      </c>
      <c r="C38" s="7">
        <v>37451</v>
      </c>
      <c r="D38" s="8" t="s">
        <v>169</v>
      </c>
      <c r="E38" s="22">
        <v>500</v>
      </c>
      <c r="F38" s="8">
        <v>4</v>
      </c>
      <c r="G38" s="8" t="s">
        <v>17</v>
      </c>
      <c r="H38" s="8" t="e">
        <f>NA()</f>
        <v>#N/A</v>
      </c>
      <c r="I38" s="24" t="e">
        <f>NA()</f>
        <v>#N/A</v>
      </c>
      <c r="J38" s="8" t="e">
        <f>NA()</f>
        <v>#N/A</v>
      </c>
      <c r="K38" s="8" t="e">
        <f>NA()</f>
        <v>#N/A</v>
      </c>
      <c r="L38" s="3" t="s">
        <v>102</v>
      </c>
      <c r="M38" s="11" t="s">
        <v>103</v>
      </c>
    </row>
    <row r="39" spans="1:13">
      <c r="A39">
        <v>38</v>
      </c>
      <c r="B39" s="17" t="s">
        <v>104</v>
      </c>
      <c r="C39" s="7">
        <v>36557</v>
      </c>
      <c r="D39" s="8" t="s">
        <v>169</v>
      </c>
      <c r="E39" s="22">
        <v>1000</v>
      </c>
      <c r="F39" s="8">
        <v>1</v>
      </c>
      <c r="G39" s="8" t="s">
        <v>17</v>
      </c>
      <c r="H39" s="8">
        <v>470</v>
      </c>
      <c r="I39" s="24">
        <v>550</v>
      </c>
      <c r="J39" s="8" t="e">
        <f>NA()</f>
        <v>#N/A</v>
      </c>
      <c r="K39" s="8" t="e">
        <f>NA()</f>
        <v>#N/A</v>
      </c>
      <c r="L39" s="3" t="s">
        <v>480</v>
      </c>
      <c r="M39" s="11" t="s">
        <v>105</v>
      </c>
    </row>
    <row r="40" spans="1:13">
      <c r="A40">
        <v>39</v>
      </c>
      <c r="B40" s="16" t="s">
        <v>106</v>
      </c>
      <c r="C40" s="7">
        <v>36574</v>
      </c>
      <c r="D40" s="8" t="s">
        <v>169</v>
      </c>
      <c r="E40" s="22">
        <v>500</v>
      </c>
      <c r="F40" s="8">
        <v>16</v>
      </c>
      <c r="G40" s="8" t="s">
        <v>17</v>
      </c>
      <c r="H40" s="8" t="e">
        <f>NA()</f>
        <v>#N/A</v>
      </c>
      <c r="I40" s="24" t="e">
        <f>NA()</f>
        <v>#N/A</v>
      </c>
      <c r="J40" s="8" t="e">
        <f>NA()</f>
        <v>#N/A</v>
      </c>
      <c r="K40" s="8" t="e">
        <f>NA()</f>
        <v>#N/A</v>
      </c>
      <c r="L40" s="3" t="s">
        <v>108</v>
      </c>
      <c r="M40" s="11" t="s">
        <v>107</v>
      </c>
    </row>
    <row r="41" spans="1:13">
      <c r="A41">
        <v>40</v>
      </c>
      <c r="B41" s="17" t="s">
        <v>109</v>
      </c>
      <c r="C41" s="7">
        <v>36831</v>
      </c>
      <c r="D41" s="8" t="s">
        <v>169</v>
      </c>
      <c r="E41" s="22">
        <v>500</v>
      </c>
      <c r="F41" s="8">
        <v>30</v>
      </c>
      <c r="G41" s="8" t="s">
        <v>17</v>
      </c>
      <c r="H41" s="8" t="e">
        <f>NA()</f>
        <v>#N/A</v>
      </c>
      <c r="I41" s="24" t="e">
        <f>NA()</f>
        <v>#N/A</v>
      </c>
      <c r="J41" s="8" t="e">
        <f>NA()</f>
        <v>#N/A</v>
      </c>
      <c r="K41" s="8" t="e">
        <f>NA()</f>
        <v>#N/A</v>
      </c>
      <c r="L41" s="3" t="s">
        <v>123</v>
      </c>
      <c r="M41" s="11" t="s">
        <v>110</v>
      </c>
    </row>
    <row r="42" spans="1:13">
      <c r="A42">
        <v>41</v>
      </c>
      <c r="B42" s="16" t="s">
        <v>111</v>
      </c>
      <c r="C42" s="7">
        <v>36586</v>
      </c>
      <c r="D42" s="8" t="s">
        <v>169</v>
      </c>
      <c r="E42" s="22">
        <v>100000</v>
      </c>
      <c r="F42" s="8">
        <v>30</v>
      </c>
      <c r="G42" s="8" t="s">
        <v>17</v>
      </c>
      <c r="H42" s="8" t="e">
        <f>NA()</f>
        <v>#N/A</v>
      </c>
      <c r="I42" s="24" t="e">
        <f>NA()</f>
        <v>#N/A</v>
      </c>
      <c r="J42" s="8" t="e">
        <f>NA()</f>
        <v>#N/A</v>
      </c>
      <c r="K42" s="8" t="e">
        <f>NA()</f>
        <v>#N/A</v>
      </c>
      <c r="L42" s="3" t="s">
        <v>124</v>
      </c>
      <c r="M42" s="11" t="s">
        <v>112</v>
      </c>
    </row>
    <row r="43" spans="1:13">
      <c r="A43">
        <v>42</v>
      </c>
      <c r="B43" s="17" t="s">
        <v>113</v>
      </c>
      <c r="C43" s="7">
        <v>36590</v>
      </c>
      <c r="D43" s="8" t="s">
        <v>169</v>
      </c>
      <c r="E43" s="22">
        <v>500</v>
      </c>
      <c r="F43" s="8">
        <v>8</v>
      </c>
      <c r="G43" s="8" t="s">
        <v>17</v>
      </c>
      <c r="H43" s="8" t="e">
        <f>NA()</f>
        <v>#N/A</v>
      </c>
      <c r="I43" s="24" t="e">
        <f>NA()</f>
        <v>#N/A</v>
      </c>
      <c r="J43" s="8" t="e">
        <f>NA()</f>
        <v>#N/A</v>
      </c>
      <c r="K43" s="8" t="e">
        <f>NA()</f>
        <v>#N/A</v>
      </c>
      <c r="L43" s="3" t="s">
        <v>142</v>
      </c>
      <c r="M43" s="11" t="s">
        <v>114</v>
      </c>
    </row>
    <row r="44" spans="1:13">
      <c r="A44">
        <v>43</v>
      </c>
      <c r="B44" s="16" t="s">
        <v>115</v>
      </c>
      <c r="C44" s="7">
        <v>36560</v>
      </c>
      <c r="D44" s="8" t="s">
        <v>169</v>
      </c>
      <c r="E44" s="22">
        <v>500</v>
      </c>
      <c r="F44" s="8">
        <v>1</v>
      </c>
      <c r="G44" s="8" t="s">
        <v>17</v>
      </c>
      <c r="H44" s="8" t="e">
        <f>NA()</f>
        <v>#N/A</v>
      </c>
      <c r="I44" s="24" t="e">
        <f>NA()</f>
        <v>#N/A</v>
      </c>
      <c r="J44" s="8" t="e">
        <f>NA()</f>
        <v>#N/A</v>
      </c>
      <c r="K44" s="8" t="e">
        <f>NA()</f>
        <v>#N/A</v>
      </c>
      <c r="L44" s="3" t="s">
        <v>143</v>
      </c>
      <c r="M44" s="11" t="s">
        <v>116</v>
      </c>
    </row>
    <row r="45" spans="1:13">
      <c r="A45">
        <v>44</v>
      </c>
      <c r="B45" s="17" t="s">
        <v>117</v>
      </c>
      <c r="C45" s="7">
        <v>36590</v>
      </c>
      <c r="D45" s="8" t="s">
        <v>169</v>
      </c>
      <c r="E45" s="22">
        <v>1000</v>
      </c>
      <c r="F45" s="8">
        <v>1</v>
      </c>
      <c r="G45" s="8" t="s">
        <v>17</v>
      </c>
      <c r="H45" s="8" t="e">
        <f>NA()</f>
        <v>#N/A</v>
      </c>
      <c r="I45" s="24" t="e">
        <f>NA()</f>
        <v>#N/A</v>
      </c>
      <c r="J45" s="8" t="e">
        <f>NA()</f>
        <v>#N/A</v>
      </c>
      <c r="K45" s="8" t="e">
        <f>NA()</f>
        <v>#N/A</v>
      </c>
      <c r="L45" s="3" t="s">
        <v>144</v>
      </c>
      <c r="M45" s="11" t="s">
        <v>118</v>
      </c>
    </row>
    <row r="46" spans="1:13">
      <c r="A46">
        <v>45</v>
      </c>
      <c r="B46" s="16" t="s">
        <v>119</v>
      </c>
      <c r="C46" s="7">
        <v>36574</v>
      </c>
      <c r="D46" s="8" t="s">
        <v>169</v>
      </c>
      <c r="E46" s="22">
        <v>500</v>
      </c>
      <c r="F46" s="8">
        <v>16</v>
      </c>
      <c r="G46" s="8" t="s">
        <v>17</v>
      </c>
      <c r="H46" s="8" t="e">
        <f>NA()</f>
        <v>#N/A</v>
      </c>
      <c r="I46" s="24" t="e">
        <f>NA()</f>
        <v>#N/A</v>
      </c>
      <c r="J46" s="8" t="e">
        <f>NA()</f>
        <v>#N/A</v>
      </c>
      <c r="K46" s="8" t="e">
        <f>NA()</f>
        <v>#N/A</v>
      </c>
      <c r="L46" s="3" t="s">
        <v>344</v>
      </c>
      <c r="M46" s="11" t="s">
        <v>120</v>
      </c>
    </row>
    <row r="47" spans="1:13">
      <c r="A47">
        <v>46</v>
      </c>
      <c r="B47" s="17" t="s">
        <v>121</v>
      </c>
      <c r="C47" s="7">
        <v>36574</v>
      </c>
      <c r="D47" s="8" t="s">
        <v>169</v>
      </c>
      <c r="E47" s="22">
        <v>1000</v>
      </c>
      <c r="F47" s="8">
        <v>1</v>
      </c>
      <c r="G47" s="8" t="s">
        <v>17</v>
      </c>
      <c r="H47" s="8" t="e">
        <f>NA()</f>
        <v>#N/A</v>
      </c>
      <c r="I47" s="24" t="e">
        <f>NA()</f>
        <v>#N/A</v>
      </c>
      <c r="J47" s="8" t="e">
        <f>NA()</f>
        <v>#N/A</v>
      </c>
      <c r="K47" s="8" t="e">
        <f>NA()</f>
        <v>#N/A</v>
      </c>
      <c r="L47" s="3" t="s">
        <v>145</v>
      </c>
      <c r="M47" s="11" t="s">
        <v>122</v>
      </c>
    </row>
    <row r="48" spans="1:13">
      <c r="A48">
        <v>47</v>
      </c>
      <c r="B48" s="16" t="s">
        <v>125</v>
      </c>
      <c r="C48" s="7">
        <v>36574</v>
      </c>
      <c r="D48" s="8" t="s">
        <v>169</v>
      </c>
      <c r="E48" s="22">
        <v>500</v>
      </c>
      <c r="F48" s="8">
        <v>8</v>
      </c>
      <c r="G48" s="8" t="s">
        <v>17</v>
      </c>
      <c r="H48" s="8" t="e">
        <f>NA()</f>
        <v>#N/A</v>
      </c>
      <c r="I48" s="24" t="e">
        <f>NA()</f>
        <v>#N/A</v>
      </c>
      <c r="J48" s="8" t="e">
        <f>NA()</f>
        <v>#N/A</v>
      </c>
      <c r="K48" s="8" t="e">
        <f>NA()</f>
        <v>#N/A</v>
      </c>
      <c r="L48" s="3" t="s">
        <v>146</v>
      </c>
      <c r="M48" s="11" t="s">
        <v>126</v>
      </c>
    </row>
    <row r="49" spans="1:13">
      <c r="A49">
        <v>48</v>
      </c>
      <c r="B49" s="17" t="s">
        <v>127</v>
      </c>
      <c r="C49" s="7">
        <v>36892</v>
      </c>
      <c r="D49" s="8" t="s">
        <v>169</v>
      </c>
      <c r="E49" s="22">
        <v>500</v>
      </c>
      <c r="F49" s="8">
        <v>8</v>
      </c>
      <c r="G49" s="8" t="s">
        <v>17</v>
      </c>
      <c r="H49" s="8" t="e">
        <f>NA()</f>
        <v>#N/A</v>
      </c>
      <c r="I49" s="24" t="e">
        <f>NA()</f>
        <v>#N/A</v>
      </c>
      <c r="J49" s="8" t="e">
        <f>NA()</f>
        <v>#N/A</v>
      </c>
      <c r="K49" s="8" t="e">
        <f>NA()</f>
        <v>#N/A</v>
      </c>
      <c r="L49" s="3" t="s">
        <v>150</v>
      </c>
      <c r="M49" s="11" t="s">
        <v>128</v>
      </c>
    </row>
    <row r="50" spans="1:13">
      <c r="A50">
        <v>49</v>
      </c>
      <c r="B50" s="16" t="s">
        <v>129</v>
      </c>
      <c r="C50" s="7">
        <v>36590</v>
      </c>
      <c r="D50" s="8" t="s">
        <v>169</v>
      </c>
      <c r="E50" s="22">
        <v>500</v>
      </c>
      <c r="F50" s="8">
        <v>8</v>
      </c>
      <c r="G50" s="8" t="s">
        <v>17</v>
      </c>
      <c r="H50" s="8" t="e">
        <f>NA()</f>
        <v>#N/A</v>
      </c>
      <c r="I50" s="24" t="e">
        <f>NA()</f>
        <v>#N/A</v>
      </c>
      <c r="J50" s="8" t="e">
        <f>NA()</f>
        <v>#N/A</v>
      </c>
      <c r="K50" s="8" t="e">
        <f>NA()</f>
        <v>#N/A</v>
      </c>
      <c r="L50" s="3" t="s">
        <v>147</v>
      </c>
      <c r="M50" s="11" t="s">
        <v>130</v>
      </c>
    </row>
    <row r="51" spans="1:13">
      <c r="A51">
        <v>50</v>
      </c>
      <c r="B51" s="17" t="s">
        <v>132</v>
      </c>
      <c r="C51" s="7">
        <v>36590</v>
      </c>
      <c r="D51" s="8" t="s">
        <v>169</v>
      </c>
      <c r="E51" s="22">
        <v>250</v>
      </c>
      <c r="F51" s="8">
        <v>365</v>
      </c>
      <c r="G51" s="8" t="s">
        <v>17</v>
      </c>
      <c r="H51" s="8" t="e">
        <f>NA()</f>
        <v>#N/A</v>
      </c>
      <c r="I51" s="24" t="e">
        <f>NA()</f>
        <v>#N/A</v>
      </c>
      <c r="J51" s="8" t="e">
        <f>NA()</f>
        <v>#N/A</v>
      </c>
      <c r="K51" s="8" t="e">
        <f>NA()</f>
        <v>#N/A</v>
      </c>
      <c r="L51" s="3" t="s">
        <v>133</v>
      </c>
      <c r="M51" s="11" t="s">
        <v>131</v>
      </c>
    </row>
    <row r="52" spans="1:13">
      <c r="A52">
        <v>51</v>
      </c>
      <c r="B52" s="16" t="s">
        <v>134</v>
      </c>
      <c r="C52" s="7">
        <v>36526</v>
      </c>
      <c r="D52" s="8" t="s">
        <v>169</v>
      </c>
      <c r="E52" s="22">
        <v>250</v>
      </c>
      <c r="F52" s="8">
        <v>365</v>
      </c>
      <c r="G52" s="8" t="s">
        <v>17</v>
      </c>
      <c r="H52" s="8" t="e">
        <f>NA()</f>
        <v>#N/A</v>
      </c>
      <c r="I52" s="24" t="e">
        <f>NA()</f>
        <v>#N/A</v>
      </c>
      <c r="J52" s="8" t="e">
        <f>NA()</f>
        <v>#N/A</v>
      </c>
      <c r="K52" s="8" t="e">
        <f>NA()</f>
        <v>#N/A</v>
      </c>
      <c r="L52" s="3" t="s">
        <v>135</v>
      </c>
      <c r="M52" s="11" t="s">
        <v>136</v>
      </c>
    </row>
    <row r="53" spans="1:13">
      <c r="A53">
        <v>52</v>
      </c>
      <c r="B53" s="17" t="s">
        <v>137</v>
      </c>
      <c r="C53" s="7">
        <v>36580</v>
      </c>
      <c r="D53" s="8" t="s">
        <v>169</v>
      </c>
      <c r="E53" s="22">
        <v>1000</v>
      </c>
      <c r="F53" s="8">
        <v>1</v>
      </c>
      <c r="G53" s="8" t="s">
        <v>17</v>
      </c>
      <c r="H53" s="8" t="e">
        <f>NA()</f>
        <v>#N/A</v>
      </c>
      <c r="I53" s="24" t="e">
        <f>NA()</f>
        <v>#N/A</v>
      </c>
      <c r="J53" s="8" t="e">
        <f>NA()</f>
        <v>#N/A</v>
      </c>
      <c r="K53" s="8" t="e">
        <f>NA()</f>
        <v>#N/A</v>
      </c>
      <c r="L53" s="3" t="s">
        <v>148</v>
      </c>
      <c r="M53" s="11" t="s">
        <v>138</v>
      </c>
    </row>
    <row r="54" spans="1:13">
      <c r="A54">
        <v>53</v>
      </c>
      <c r="B54" s="16" t="s">
        <v>139</v>
      </c>
      <c r="C54" s="7">
        <v>36526</v>
      </c>
      <c r="D54" s="8" t="s">
        <v>169</v>
      </c>
      <c r="E54" s="22">
        <v>250</v>
      </c>
      <c r="F54" s="8">
        <v>1</v>
      </c>
      <c r="G54" s="8" t="s">
        <v>17</v>
      </c>
      <c r="H54" s="8" t="e">
        <f>NA()</f>
        <v>#N/A</v>
      </c>
      <c r="I54" s="24" t="e">
        <f>NA()</f>
        <v>#N/A</v>
      </c>
      <c r="J54" s="8" t="e">
        <f>NA()</f>
        <v>#N/A</v>
      </c>
      <c r="K54" s="8" t="e">
        <f>NA()</f>
        <v>#N/A</v>
      </c>
      <c r="L54" s="3" t="s">
        <v>141</v>
      </c>
      <c r="M54" s="11" t="s">
        <v>140</v>
      </c>
    </row>
    <row r="55" spans="1:13">
      <c r="A55">
        <v>54</v>
      </c>
      <c r="B55" s="17" t="s">
        <v>151</v>
      </c>
      <c r="C55" s="7">
        <v>36526</v>
      </c>
      <c r="D55" s="7">
        <v>39813</v>
      </c>
      <c r="E55" s="22">
        <v>100</v>
      </c>
      <c r="F55" s="8" t="s">
        <v>25</v>
      </c>
      <c r="G55" s="8" t="s">
        <v>17</v>
      </c>
      <c r="H55" s="25">
        <v>8125</v>
      </c>
      <c r="I55" s="25">
        <v>11650</v>
      </c>
      <c r="J55" s="8" t="e">
        <f>NA()</f>
        <v>#N/A</v>
      </c>
      <c r="K55" s="8" t="e">
        <f>NA()</f>
        <v>#N/A</v>
      </c>
      <c r="L55" s="3" t="s">
        <v>152</v>
      </c>
      <c r="M55" s="11" t="s">
        <v>153</v>
      </c>
    </row>
    <row r="56" spans="1:13">
      <c r="A56">
        <v>55</v>
      </c>
      <c r="B56" s="16" t="s">
        <v>154</v>
      </c>
      <c r="C56" s="7">
        <v>29952</v>
      </c>
      <c r="D56" s="8" t="s">
        <v>169</v>
      </c>
      <c r="E56" s="22">
        <v>10000</v>
      </c>
      <c r="F56" s="8">
        <v>30</v>
      </c>
      <c r="G56" s="8" t="s">
        <v>17</v>
      </c>
      <c r="H56" s="8" t="e">
        <f>NA()</f>
        <v>#N/A</v>
      </c>
      <c r="I56" s="24" t="e">
        <f>NA()</f>
        <v>#N/A</v>
      </c>
      <c r="J56" s="8" t="e">
        <f>NA()</f>
        <v>#N/A</v>
      </c>
      <c r="K56" s="8" t="e">
        <f>NA()</f>
        <v>#N/A</v>
      </c>
      <c r="L56" s="3" t="s">
        <v>155</v>
      </c>
      <c r="M56" s="11" t="s">
        <v>156</v>
      </c>
    </row>
    <row r="57" spans="1:13">
      <c r="A57">
        <v>56</v>
      </c>
      <c r="B57" s="17" t="s">
        <v>159</v>
      </c>
      <c r="C57" s="7">
        <v>29768</v>
      </c>
      <c r="D57" s="7">
        <v>41639</v>
      </c>
      <c r="E57" s="22">
        <v>8000</v>
      </c>
      <c r="F57" s="8">
        <v>15</v>
      </c>
      <c r="G57" s="8" t="s">
        <v>17</v>
      </c>
      <c r="H57" s="8" t="e">
        <f>NA()</f>
        <v>#N/A</v>
      </c>
      <c r="I57" s="24" t="e">
        <f>NA()</f>
        <v>#N/A</v>
      </c>
      <c r="J57" s="8" t="e">
        <f>NA()</f>
        <v>#N/A</v>
      </c>
      <c r="K57" s="8" t="e">
        <f>NA()</f>
        <v>#N/A</v>
      </c>
      <c r="L57" s="3" t="s">
        <v>157</v>
      </c>
      <c r="M57" s="11" t="s">
        <v>158</v>
      </c>
    </row>
    <row r="58" spans="1:13">
      <c r="A58">
        <v>57</v>
      </c>
      <c r="B58" s="16" t="s">
        <v>160</v>
      </c>
      <c r="C58" s="7">
        <v>36526</v>
      </c>
      <c r="D58" s="8" t="s">
        <v>169</v>
      </c>
      <c r="E58" s="22">
        <v>25000</v>
      </c>
      <c r="F58" s="8">
        <v>0.125</v>
      </c>
      <c r="G58" s="8" t="s">
        <v>17</v>
      </c>
      <c r="H58" s="8" t="e">
        <f>NA()</f>
        <v>#N/A</v>
      </c>
      <c r="I58" s="24" t="e">
        <f>NA()</f>
        <v>#N/A</v>
      </c>
      <c r="J58" s="8" t="e">
        <f>NA()</f>
        <v>#N/A</v>
      </c>
      <c r="K58" s="8" t="e">
        <f>NA()</f>
        <v>#N/A</v>
      </c>
      <c r="L58" s="3" t="s">
        <v>162</v>
      </c>
      <c r="M58" s="11" t="s">
        <v>161</v>
      </c>
    </row>
    <row r="59" spans="1:13">
      <c r="A59">
        <v>58</v>
      </c>
      <c r="B59" s="17" t="s">
        <v>163</v>
      </c>
      <c r="C59" s="7">
        <v>36678</v>
      </c>
      <c r="D59" s="8" t="s">
        <v>169</v>
      </c>
      <c r="E59" s="22">
        <v>10000</v>
      </c>
      <c r="F59" s="8">
        <v>0.125</v>
      </c>
      <c r="G59" s="8" t="s">
        <v>17</v>
      </c>
      <c r="H59" s="8" t="e">
        <f>NA()</f>
        <v>#N/A</v>
      </c>
      <c r="I59" s="24" t="e">
        <f>NA()</f>
        <v>#N/A</v>
      </c>
      <c r="J59" s="8" t="e">
        <f>NA()</f>
        <v>#N/A</v>
      </c>
      <c r="K59" s="8" t="e">
        <f>NA()</f>
        <v>#N/A</v>
      </c>
      <c r="L59" s="3" t="s">
        <v>165</v>
      </c>
      <c r="M59" s="12" t="s">
        <v>353</v>
      </c>
    </row>
    <row r="60" spans="1:13">
      <c r="A60">
        <v>59</v>
      </c>
      <c r="B60" s="16" t="s">
        <v>166</v>
      </c>
      <c r="C60" s="7">
        <v>37347</v>
      </c>
      <c r="D60" s="7">
        <v>42769</v>
      </c>
      <c r="E60" s="22">
        <v>100000</v>
      </c>
      <c r="F60" s="8">
        <v>30</v>
      </c>
      <c r="G60" s="8" t="s">
        <v>17</v>
      </c>
      <c r="H60" s="8" t="e">
        <f>NA()</f>
        <v>#N/A</v>
      </c>
      <c r="I60" s="24" t="e">
        <f>NA()</f>
        <v>#N/A</v>
      </c>
      <c r="J60" s="8" t="e">
        <f>NA()</f>
        <v>#N/A</v>
      </c>
      <c r="K60" s="8" t="e">
        <f>NA()</f>
        <v>#N/A</v>
      </c>
      <c r="L60" s="3" t="s">
        <v>168</v>
      </c>
      <c r="M60" s="11" t="s">
        <v>167</v>
      </c>
    </row>
    <row r="61" spans="1:13">
      <c r="A61">
        <v>60</v>
      </c>
      <c r="B61" s="17" t="s">
        <v>170</v>
      </c>
      <c r="C61" s="7">
        <v>38492</v>
      </c>
      <c r="D61" s="7">
        <v>38526</v>
      </c>
      <c r="E61" s="22">
        <v>900</v>
      </c>
      <c r="F61" s="8" t="s">
        <v>25</v>
      </c>
      <c r="G61" s="8" t="s">
        <v>17</v>
      </c>
      <c r="H61" s="8" t="e">
        <f>NA()</f>
        <v>#N/A</v>
      </c>
      <c r="I61" s="24" t="e">
        <f>NA()</f>
        <v>#N/A</v>
      </c>
      <c r="J61" s="8" t="e">
        <f>NA()</f>
        <v>#N/A</v>
      </c>
      <c r="K61" s="8" t="e">
        <f>NA()</f>
        <v>#N/A</v>
      </c>
      <c r="L61" s="3" t="s">
        <v>171</v>
      </c>
      <c r="M61" s="11" t="s">
        <v>172</v>
      </c>
    </row>
    <row r="62" spans="1:13">
      <c r="A62">
        <v>61</v>
      </c>
      <c r="B62" s="16" t="s">
        <v>175</v>
      </c>
      <c r="C62" s="7">
        <v>18264</v>
      </c>
      <c r="D62" s="7">
        <v>73050</v>
      </c>
      <c r="E62" s="22">
        <v>25000</v>
      </c>
      <c r="F62" s="8">
        <v>1</v>
      </c>
      <c r="G62" s="8" t="s">
        <v>17</v>
      </c>
      <c r="H62" s="8" t="e">
        <f>NA()</f>
        <v>#N/A</v>
      </c>
      <c r="I62" s="24" t="e">
        <f>NA()</f>
        <v>#N/A</v>
      </c>
      <c r="J62" s="8" t="e">
        <f>NA()</f>
        <v>#N/A</v>
      </c>
      <c r="K62" s="8" t="e">
        <f>NA()</f>
        <v>#N/A</v>
      </c>
      <c r="L62" s="3" t="s">
        <v>173</v>
      </c>
      <c r="M62" s="11" t="s">
        <v>174</v>
      </c>
    </row>
    <row r="63" spans="1:13">
      <c r="A63">
        <v>62</v>
      </c>
      <c r="B63" s="17" t="s">
        <v>176</v>
      </c>
      <c r="C63" s="7">
        <v>37441</v>
      </c>
      <c r="D63" s="8" t="s">
        <v>169</v>
      </c>
      <c r="E63" s="22">
        <v>500</v>
      </c>
      <c r="F63" s="8">
        <v>1</v>
      </c>
      <c r="G63" s="8" t="s">
        <v>17</v>
      </c>
      <c r="H63" s="8" t="e">
        <f>NA()</f>
        <v>#N/A</v>
      </c>
      <c r="I63" s="24" t="e">
        <f>NA()</f>
        <v>#N/A</v>
      </c>
      <c r="J63" s="8" t="e">
        <f>NA()</f>
        <v>#N/A</v>
      </c>
      <c r="K63" s="8" t="e">
        <f>NA()</f>
        <v>#N/A</v>
      </c>
      <c r="L63" s="3" t="s">
        <v>178</v>
      </c>
      <c r="M63" s="11" t="s">
        <v>177</v>
      </c>
    </row>
    <row r="64" spans="1:13">
      <c r="A64">
        <v>63</v>
      </c>
      <c r="B64" s="16" t="s">
        <v>179</v>
      </c>
      <c r="C64" s="7">
        <v>42095</v>
      </c>
      <c r="D64" s="8" t="s">
        <v>169</v>
      </c>
      <c r="E64" s="22">
        <v>25000</v>
      </c>
      <c r="F64" s="8">
        <v>3</v>
      </c>
      <c r="G64" s="8" t="s">
        <v>17</v>
      </c>
      <c r="H64" s="8" t="e">
        <f>NA()</f>
        <v>#N/A</v>
      </c>
      <c r="I64" s="24" t="e">
        <f>NA()</f>
        <v>#N/A</v>
      </c>
      <c r="J64" s="8" t="e">
        <f>NA()</f>
        <v>#N/A</v>
      </c>
      <c r="K64" s="8" t="e">
        <f>NA()</f>
        <v>#N/A</v>
      </c>
      <c r="L64" s="3" t="s">
        <v>181</v>
      </c>
      <c r="M64" s="11" t="s">
        <v>180</v>
      </c>
    </row>
    <row r="65" spans="1:13">
      <c r="A65">
        <v>64</v>
      </c>
      <c r="B65" s="17" t="s">
        <v>184</v>
      </c>
      <c r="C65" s="7">
        <v>17533</v>
      </c>
      <c r="D65" s="8" t="s">
        <v>169</v>
      </c>
      <c r="E65" s="22">
        <v>250000</v>
      </c>
      <c r="F65" s="8">
        <f>6/24</f>
        <v>0.25</v>
      </c>
      <c r="G65" s="8" t="s">
        <v>17</v>
      </c>
      <c r="H65" s="8" t="e">
        <f>NA()</f>
        <v>#N/A</v>
      </c>
      <c r="I65" s="24" t="e">
        <f>NA()</f>
        <v>#N/A</v>
      </c>
      <c r="J65" s="8" t="e">
        <f>NA()</f>
        <v>#N/A</v>
      </c>
      <c r="K65" s="8" t="e">
        <f>NA()</f>
        <v>#N/A</v>
      </c>
      <c r="L65" s="3" t="s">
        <v>183</v>
      </c>
      <c r="M65" s="11" t="s">
        <v>182</v>
      </c>
    </row>
    <row r="66" spans="1:13">
      <c r="A66">
        <v>65</v>
      </c>
      <c r="B66" s="16" t="s">
        <v>186</v>
      </c>
      <c r="C66" s="7">
        <v>17533</v>
      </c>
      <c r="D66" s="8" t="s">
        <v>169</v>
      </c>
      <c r="E66" s="22">
        <v>250000</v>
      </c>
      <c r="F66" s="8">
        <v>0.25</v>
      </c>
      <c r="G66" s="8" t="s">
        <v>17</v>
      </c>
      <c r="H66" s="8" t="e">
        <f>NA()</f>
        <v>#N/A</v>
      </c>
      <c r="I66" s="24" t="e">
        <f>NA()</f>
        <v>#N/A</v>
      </c>
      <c r="J66" s="8" t="e">
        <f>NA()</f>
        <v>#N/A</v>
      </c>
      <c r="K66" s="8" t="e">
        <f>NA()</f>
        <v>#N/A</v>
      </c>
      <c r="L66" s="3" t="s">
        <v>187</v>
      </c>
      <c r="M66" s="11" t="s">
        <v>185</v>
      </c>
    </row>
    <row r="67" spans="1:13">
      <c r="A67">
        <v>66</v>
      </c>
      <c r="B67" s="17" t="s">
        <v>188</v>
      </c>
      <c r="C67" s="7">
        <v>17533</v>
      </c>
      <c r="D67" s="8" t="s">
        <v>169</v>
      </c>
      <c r="E67" s="22">
        <v>250000</v>
      </c>
      <c r="F67" s="8">
        <v>0.25</v>
      </c>
      <c r="G67" s="8" t="s">
        <v>17</v>
      </c>
      <c r="H67" s="8" t="e">
        <f>NA()</f>
        <v>#N/A</v>
      </c>
      <c r="I67" s="24" t="e">
        <f>NA()</f>
        <v>#N/A</v>
      </c>
      <c r="J67" s="8" t="e">
        <f>NA()</f>
        <v>#N/A</v>
      </c>
      <c r="K67" s="8" t="e">
        <f>NA()</f>
        <v>#N/A</v>
      </c>
      <c r="L67" s="3" t="s">
        <v>189</v>
      </c>
      <c r="M67" s="11" t="s">
        <v>190</v>
      </c>
    </row>
    <row r="68" spans="1:13">
      <c r="A68">
        <v>67</v>
      </c>
      <c r="B68" s="16" t="s">
        <v>191</v>
      </c>
      <c r="C68" s="7">
        <v>32143</v>
      </c>
      <c r="D68" s="8" t="s">
        <v>169</v>
      </c>
      <c r="E68" s="22">
        <v>25000</v>
      </c>
      <c r="F68" s="8">
        <f>3/24</f>
        <v>0.125</v>
      </c>
      <c r="G68" s="8" t="s">
        <v>17</v>
      </c>
      <c r="H68" s="8" t="e">
        <f>NA()</f>
        <v>#N/A</v>
      </c>
      <c r="I68" s="24" t="e">
        <f>NA()</f>
        <v>#N/A</v>
      </c>
      <c r="J68" s="8" t="e">
        <f>NA()</f>
        <v>#N/A</v>
      </c>
      <c r="K68" s="8" t="e">
        <f>NA()</f>
        <v>#N/A</v>
      </c>
      <c r="L68" s="3" t="s">
        <v>193</v>
      </c>
      <c r="M68" s="11" t="s">
        <v>192</v>
      </c>
    </row>
    <row r="69" spans="1:13">
      <c r="A69">
        <v>68</v>
      </c>
      <c r="B69" s="17" t="s">
        <v>194</v>
      </c>
      <c r="C69" s="7">
        <v>29587</v>
      </c>
      <c r="D69" s="8" t="s">
        <v>169</v>
      </c>
      <c r="E69" s="22">
        <v>10000</v>
      </c>
      <c r="F69" s="8">
        <v>1</v>
      </c>
      <c r="G69" s="8" t="s">
        <v>17</v>
      </c>
      <c r="H69" s="8" t="e">
        <f>NA()</f>
        <v>#N/A</v>
      </c>
      <c r="I69" s="24" t="e">
        <f>NA()</f>
        <v>#N/A</v>
      </c>
      <c r="J69" s="8" t="e">
        <f>NA()</f>
        <v>#N/A</v>
      </c>
      <c r="K69" s="8" t="e">
        <f>NA()</f>
        <v>#N/A</v>
      </c>
      <c r="L69" s="3" t="s">
        <v>195</v>
      </c>
      <c r="M69" s="11" t="s">
        <v>196</v>
      </c>
    </row>
    <row r="70" spans="1:13">
      <c r="A70">
        <v>69</v>
      </c>
      <c r="B70" s="16" t="s">
        <v>197</v>
      </c>
      <c r="C70" s="7">
        <v>29761</v>
      </c>
      <c r="D70" s="8" t="s">
        <v>169</v>
      </c>
      <c r="E70" s="22">
        <v>5000</v>
      </c>
      <c r="F70" s="8">
        <v>1</v>
      </c>
      <c r="G70" s="8" t="s">
        <v>17</v>
      </c>
      <c r="H70" s="8" t="e">
        <f>NA()</f>
        <v>#N/A</v>
      </c>
      <c r="I70" s="24" t="e">
        <f>NA()</f>
        <v>#N/A</v>
      </c>
      <c r="J70" s="8" t="e">
        <f>NA()</f>
        <v>#N/A</v>
      </c>
      <c r="K70" s="8" t="e">
        <f>NA()</f>
        <v>#N/A</v>
      </c>
      <c r="L70" s="3" t="s">
        <v>198</v>
      </c>
      <c r="M70" s="11" t="s">
        <v>199</v>
      </c>
    </row>
    <row r="71" spans="1:13">
      <c r="A71">
        <v>70</v>
      </c>
      <c r="B71" s="17" t="s">
        <v>200</v>
      </c>
      <c r="C71" s="7">
        <v>29761</v>
      </c>
      <c r="D71" s="8" t="s">
        <v>169</v>
      </c>
      <c r="E71" s="22">
        <v>5000</v>
      </c>
      <c r="F71" s="8">
        <v>1</v>
      </c>
      <c r="G71" s="8" t="s">
        <v>17</v>
      </c>
      <c r="H71" s="8" t="e">
        <f>NA()</f>
        <v>#N/A</v>
      </c>
      <c r="I71" s="24" t="e">
        <f>NA()</f>
        <v>#N/A</v>
      </c>
      <c r="J71" s="8" t="e">
        <f>NA()</f>
        <v>#N/A</v>
      </c>
      <c r="K71" s="8" t="e">
        <f>NA()</f>
        <v>#N/A</v>
      </c>
      <c r="L71" s="3" t="s">
        <v>201</v>
      </c>
      <c r="M71" s="11" t="s">
        <v>202</v>
      </c>
    </row>
    <row r="72" spans="1:13">
      <c r="A72">
        <v>71</v>
      </c>
      <c r="B72" s="16" t="s">
        <v>203</v>
      </c>
      <c r="C72" s="7">
        <v>29761</v>
      </c>
      <c r="D72" s="8" t="s">
        <v>169</v>
      </c>
      <c r="E72" s="22">
        <v>5000</v>
      </c>
      <c r="F72" s="8">
        <v>1</v>
      </c>
      <c r="G72" s="8" t="s">
        <v>17</v>
      </c>
      <c r="H72" s="25">
        <v>640</v>
      </c>
      <c r="I72" s="25">
        <v>12000</v>
      </c>
      <c r="J72" s="8" t="e">
        <f>NA()</f>
        <v>#N/A</v>
      </c>
      <c r="K72" s="8" t="e">
        <f>NA()</f>
        <v>#N/A</v>
      </c>
      <c r="L72" s="3" t="s">
        <v>204</v>
      </c>
      <c r="M72" s="11" t="s">
        <v>205</v>
      </c>
    </row>
    <row r="73" spans="1:13">
      <c r="A73">
        <v>72</v>
      </c>
      <c r="B73" s="17" t="s">
        <v>206</v>
      </c>
      <c r="C73" s="7">
        <v>29221</v>
      </c>
      <c r="D73" s="8" t="s">
        <v>169</v>
      </c>
      <c r="E73" s="22">
        <v>7000</v>
      </c>
      <c r="F73" s="8">
        <f>3/24</f>
        <v>0.125</v>
      </c>
      <c r="G73" s="8" t="s">
        <v>17</v>
      </c>
      <c r="H73" s="25">
        <v>600</v>
      </c>
      <c r="I73" s="25">
        <v>11000</v>
      </c>
      <c r="J73" s="8" t="e">
        <f>NA()</f>
        <v>#N/A</v>
      </c>
      <c r="K73" s="8" t="e">
        <f>NA()</f>
        <v>#N/A</v>
      </c>
      <c r="L73" s="3" t="s">
        <v>207</v>
      </c>
      <c r="M73" s="11" t="s">
        <v>208</v>
      </c>
    </row>
    <row r="74" spans="1:13">
      <c r="A74">
        <v>73</v>
      </c>
      <c r="B74" s="16" t="s">
        <v>209</v>
      </c>
      <c r="C74" s="7">
        <v>32143</v>
      </c>
      <c r="D74" s="8" t="s">
        <v>169</v>
      </c>
      <c r="E74" s="22">
        <v>25000</v>
      </c>
      <c r="F74" s="8">
        <f>3/24</f>
        <v>0.125</v>
      </c>
      <c r="G74" s="8" t="s">
        <v>17</v>
      </c>
      <c r="H74" s="8" t="e">
        <f>NA()</f>
        <v>#N/A</v>
      </c>
      <c r="I74" s="24" t="e">
        <f>NA()</f>
        <v>#N/A</v>
      </c>
      <c r="J74" s="8" t="e">
        <f>NA()</f>
        <v>#N/A</v>
      </c>
      <c r="K74" s="8" t="e">
        <f>NA()</f>
        <v>#N/A</v>
      </c>
      <c r="L74" s="3" t="s">
        <v>211</v>
      </c>
      <c r="M74" s="11" t="s">
        <v>210</v>
      </c>
    </row>
    <row r="75" spans="1:13">
      <c r="A75">
        <v>74</v>
      </c>
      <c r="B75" s="17" t="s">
        <v>212</v>
      </c>
      <c r="C75" s="7">
        <v>29830</v>
      </c>
      <c r="D75" s="8" t="s">
        <v>169</v>
      </c>
      <c r="E75" s="22">
        <v>25000</v>
      </c>
      <c r="F75" s="8">
        <v>1</v>
      </c>
      <c r="G75" s="8" t="s">
        <v>17</v>
      </c>
      <c r="H75" s="8" t="e">
        <f>NA()</f>
        <v>#N/A</v>
      </c>
      <c r="I75" s="24" t="e">
        <f>NA()</f>
        <v>#N/A</v>
      </c>
      <c r="J75" s="8" t="e">
        <f>NA()</f>
        <v>#N/A</v>
      </c>
      <c r="K75" s="8" t="e">
        <f>NA()</f>
        <v>#N/A</v>
      </c>
      <c r="L75" s="3" t="s">
        <v>213</v>
      </c>
      <c r="M75" s="11" t="s">
        <v>214</v>
      </c>
    </row>
    <row r="76" spans="1:13">
      <c r="A76">
        <v>75</v>
      </c>
      <c r="B76" s="16" t="s">
        <v>215</v>
      </c>
      <c r="C76" s="7">
        <v>28856</v>
      </c>
      <c r="D76" s="8" t="s">
        <v>169</v>
      </c>
      <c r="E76" s="22">
        <v>10000</v>
      </c>
      <c r="F76" s="8">
        <v>1</v>
      </c>
      <c r="G76" s="8" t="s">
        <v>17</v>
      </c>
      <c r="H76" s="25">
        <v>650</v>
      </c>
      <c r="I76" s="25">
        <v>12000</v>
      </c>
      <c r="J76" s="8" t="e">
        <f>NA()</f>
        <v>#N/A</v>
      </c>
      <c r="K76" s="8" t="e">
        <f>NA()</f>
        <v>#N/A</v>
      </c>
      <c r="L76" s="3" t="s">
        <v>217</v>
      </c>
      <c r="M76" s="11" t="s">
        <v>216</v>
      </c>
    </row>
    <row r="77" spans="1:13">
      <c r="A77">
        <v>76</v>
      </c>
      <c r="B77" s="17" t="s">
        <v>218</v>
      </c>
      <c r="C77" s="7">
        <v>29822</v>
      </c>
      <c r="D77" s="7">
        <v>42004</v>
      </c>
      <c r="E77" s="22">
        <v>4000</v>
      </c>
      <c r="F77" s="8">
        <v>0.5</v>
      </c>
      <c r="G77" s="8" t="s">
        <v>17</v>
      </c>
      <c r="H77" s="8" t="e">
        <f>NA()</f>
        <v>#N/A</v>
      </c>
      <c r="I77" s="24" t="e">
        <f>NA()</f>
        <v>#N/A</v>
      </c>
      <c r="J77" s="8" t="e">
        <f>NA()</f>
        <v>#N/A</v>
      </c>
      <c r="K77" s="8" t="e">
        <f>NA()</f>
        <v>#N/A</v>
      </c>
      <c r="L77" s="3" t="s">
        <v>220</v>
      </c>
      <c r="M77" s="11" t="s">
        <v>219</v>
      </c>
    </row>
    <row r="78" spans="1:13">
      <c r="A78">
        <v>77</v>
      </c>
      <c r="B78" s="16" t="s">
        <v>221</v>
      </c>
      <c r="C78" s="7">
        <v>32143</v>
      </c>
      <c r="D78" s="8" t="s">
        <v>169</v>
      </c>
      <c r="E78" s="22">
        <v>25000</v>
      </c>
      <c r="F78" s="8">
        <f>3/24</f>
        <v>0.125</v>
      </c>
      <c r="G78" s="8" t="s">
        <v>17</v>
      </c>
      <c r="H78" s="8" t="e">
        <f>NA()</f>
        <v>#N/A</v>
      </c>
      <c r="I78" s="24" t="e">
        <f>NA()</f>
        <v>#N/A</v>
      </c>
      <c r="J78" s="8" t="e">
        <f>NA()</f>
        <v>#N/A</v>
      </c>
      <c r="K78" s="8" t="e">
        <f>NA()</f>
        <v>#N/A</v>
      </c>
      <c r="L78" s="3" t="s">
        <v>222</v>
      </c>
      <c r="M78" s="11" t="s">
        <v>223</v>
      </c>
    </row>
    <row r="79" spans="1:13">
      <c r="A79">
        <v>78</v>
      </c>
      <c r="B79" s="17" t="s">
        <v>224</v>
      </c>
      <c r="C79" s="7">
        <v>28856</v>
      </c>
      <c r="D79" s="8" t="s">
        <v>169</v>
      </c>
      <c r="E79" s="22">
        <v>20000</v>
      </c>
      <c r="F79" s="8">
        <f>6/24</f>
        <v>0.25</v>
      </c>
      <c r="G79" s="8" t="s">
        <v>17</v>
      </c>
      <c r="H79" s="8" t="e">
        <f>NA()</f>
        <v>#N/A</v>
      </c>
      <c r="I79" s="24" t="e">
        <f>NA()</f>
        <v>#N/A</v>
      </c>
      <c r="J79" s="8" t="e">
        <f>NA()</f>
        <v>#N/A</v>
      </c>
      <c r="K79" s="8" t="e">
        <f>NA()</f>
        <v>#N/A</v>
      </c>
      <c r="L79" s="3" t="s">
        <v>226</v>
      </c>
      <c r="M79" s="11" t="s">
        <v>225</v>
      </c>
    </row>
    <row r="80" spans="1:13">
      <c r="A80">
        <v>79</v>
      </c>
      <c r="B80" s="16" t="s">
        <v>227</v>
      </c>
      <c r="C80" s="7">
        <v>35140</v>
      </c>
      <c r="D80" s="7">
        <v>40755</v>
      </c>
      <c r="E80" s="22">
        <v>900</v>
      </c>
      <c r="F80" s="8">
        <v>365</v>
      </c>
      <c r="G80" s="8" t="s">
        <v>17</v>
      </c>
      <c r="H80" s="8" t="e">
        <f>NA()</f>
        <v>#N/A</v>
      </c>
      <c r="I80" s="24" t="e">
        <f>NA()</f>
        <v>#N/A</v>
      </c>
      <c r="J80" s="8" t="e">
        <f>NA()</f>
        <v>#N/A</v>
      </c>
      <c r="K80" s="8" t="e">
        <f>NA()</f>
        <v>#N/A</v>
      </c>
      <c r="L80" s="3" t="s">
        <v>231</v>
      </c>
      <c r="M80" s="11" t="s">
        <v>228</v>
      </c>
    </row>
    <row r="81" spans="1:13">
      <c r="A81">
        <v>80</v>
      </c>
      <c r="B81" s="17" t="s">
        <v>229</v>
      </c>
      <c r="C81" s="7">
        <v>33604</v>
      </c>
      <c r="D81" s="7">
        <v>41640</v>
      </c>
      <c r="E81" s="22">
        <v>900</v>
      </c>
      <c r="F81" s="8">
        <v>365</v>
      </c>
      <c r="G81" s="8" t="s">
        <v>17</v>
      </c>
      <c r="H81" s="8" t="e">
        <f>NA()</f>
        <v>#N/A</v>
      </c>
      <c r="I81" s="24" t="e">
        <f>NA()</f>
        <v>#N/A</v>
      </c>
      <c r="J81" s="8" t="e">
        <f>NA()</f>
        <v>#N/A</v>
      </c>
      <c r="K81" s="8" t="e">
        <f>NA()</f>
        <v>#N/A</v>
      </c>
      <c r="L81" s="3" t="s">
        <v>232</v>
      </c>
      <c r="M81" s="11" t="s">
        <v>230</v>
      </c>
    </row>
    <row r="82" spans="1:13">
      <c r="A82">
        <v>81</v>
      </c>
      <c r="B82" s="16" t="s">
        <v>233</v>
      </c>
      <c r="C82" s="7">
        <v>42186</v>
      </c>
      <c r="D82" s="8" t="s">
        <v>169</v>
      </c>
      <c r="E82" s="22">
        <v>25000</v>
      </c>
      <c r="F82" s="8">
        <f>6/24</f>
        <v>0.25</v>
      </c>
      <c r="G82" s="8" t="s">
        <v>17</v>
      </c>
      <c r="H82" s="8" t="e">
        <f>NA()</f>
        <v>#N/A</v>
      </c>
      <c r="I82" s="24" t="e">
        <f>NA()</f>
        <v>#N/A</v>
      </c>
      <c r="J82" s="8" t="e">
        <f>NA()</f>
        <v>#N/A</v>
      </c>
      <c r="K82" s="8" t="e">
        <f>NA()</f>
        <v>#N/A</v>
      </c>
      <c r="L82" s="3" t="s">
        <v>235</v>
      </c>
      <c r="M82" s="11" t="s">
        <v>234</v>
      </c>
    </row>
    <row r="83" spans="1:13">
      <c r="A83">
        <v>82</v>
      </c>
      <c r="B83" s="17" t="s">
        <v>238</v>
      </c>
      <c r="C83" s="7">
        <v>39661</v>
      </c>
      <c r="D83" s="7">
        <v>39661</v>
      </c>
      <c r="E83" s="22">
        <v>1800</v>
      </c>
      <c r="F83" s="8" t="s">
        <v>25</v>
      </c>
      <c r="G83" s="8" t="s">
        <v>17</v>
      </c>
      <c r="H83" s="8" t="e">
        <f>NA()</f>
        <v>#N/A</v>
      </c>
      <c r="I83" s="24" t="e">
        <f>NA()</f>
        <v>#N/A</v>
      </c>
      <c r="J83" s="8" t="e">
        <f>NA()</f>
        <v>#N/A</v>
      </c>
      <c r="K83" s="8" t="e">
        <f>NA()</f>
        <v>#N/A</v>
      </c>
      <c r="L83" s="3" t="s">
        <v>239</v>
      </c>
      <c r="M83" s="11" t="s">
        <v>240</v>
      </c>
    </row>
    <row r="84" spans="1:13">
      <c r="A84">
        <v>83</v>
      </c>
      <c r="B84" s="16" t="s">
        <v>241</v>
      </c>
      <c r="C84" s="7">
        <v>30317</v>
      </c>
      <c r="D84" s="8" t="s">
        <v>169</v>
      </c>
      <c r="E84" s="22">
        <v>25000</v>
      </c>
      <c r="F84" s="8">
        <v>1</v>
      </c>
      <c r="G84" s="8" t="s">
        <v>17</v>
      </c>
      <c r="H84" s="8" t="e">
        <f>NA()</f>
        <v>#N/A</v>
      </c>
      <c r="I84" s="24" t="e">
        <f>NA()</f>
        <v>#N/A</v>
      </c>
      <c r="J84" s="8" t="e">
        <f>NA()</f>
        <v>#N/A</v>
      </c>
      <c r="K84" s="8" t="e">
        <f>NA()</f>
        <v>#N/A</v>
      </c>
      <c r="L84" s="3" t="s">
        <v>242</v>
      </c>
      <c r="M84" s="11" t="s">
        <v>243</v>
      </c>
    </row>
    <row r="85" spans="1:13">
      <c r="A85">
        <v>84</v>
      </c>
      <c r="B85" s="17" t="s">
        <v>244</v>
      </c>
      <c r="C85" s="7">
        <v>40927</v>
      </c>
      <c r="D85" s="8" t="s">
        <v>169</v>
      </c>
      <c r="E85" s="22">
        <v>500</v>
      </c>
      <c r="F85" s="8">
        <v>1</v>
      </c>
      <c r="G85" s="8" t="s">
        <v>17</v>
      </c>
      <c r="H85" s="25">
        <v>402</v>
      </c>
      <c r="I85" s="25">
        <v>2280</v>
      </c>
      <c r="J85" s="8" t="e">
        <f>NA()</f>
        <v>#N/A</v>
      </c>
      <c r="K85" s="8" t="e">
        <f>NA()</f>
        <v>#N/A</v>
      </c>
      <c r="L85" s="3" t="s">
        <v>245</v>
      </c>
      <c r="M85" s="11" t="s">
        <v>246</v>
      </c>
    </row>
    <row r="86" spans="1:13">
      <c r="A86">
        <v>85</v>
      </c>
      <c r="B86" s="16" t="s">
        <v>247</v>
      </c>
      <c r="C86" s="7">
        <v>40925</v>
      </c>
      <c r="D86" s="8" t="s">
        <v>169</v>
      </c>
      <c r="E86" s="22">
        <v>500</v>
      </c>
      <c r="F86" s="8">
        <v>16</v>
      </c>
      <c r="G86" s="8" t="s">
        <v>17</v>
      </c>
      <c r="H86" s="8" t="e">
        <f>NA()</f>
        <v>#N/A</v>
      </c>
      <c r="I86" s="24" t="e">
        <f>NA()</f>
        <v>#N/A</v>
      </c>
      <c r="J86" s="8" t="e">
        <f>NA()</f>
        <v>#N/A</v>
      </c>
      <c r="K86" s="8" t="e">
        <f>NA()</f>
        <v>#N/A</v>
      </c>
      <c r="L86" s="3" t="s">
        <v>248</v>
      </c>
      <c r="M86" s="11" t="s">
        <v>249</v>
      </c>
    </row>
    <row r="87" spans="1:13">
      <c r="A87">
        <v>86</v>
      </c>
      <c r="B87" s="18" t="s">
        <v>250</v>
      </c>
      <c r="C87" s="7">
        <v>41640</v>
      </c>
      <c r="D87" s="8" t="s">
        <v>169</v>
      </c>
      <c r="E87" s="22">
        <v>450</v>
      </c>
      <c r="F87" s="8">
        <v>30</v>
      </c>
      <c r="G87" s="8" t="s">
        <v>17</v>
      </c>
      <c r="H87" s="8" t="e">
        <f>NA()</f>
        <v>#N/A</v>
      </c>
      <c r="I87" s="24" t="e">
        <f>NA()</f>
        <v>#N/A</v>
      </c>
      <c r="J87" s="8" t="e">
        <f>NA()</f>
        <v>#N/A</v>
      </c>
      <c r="K87" s="8" t="e">
        <f>NA()</f>
        <v>#N/A</v>
      </c>
      <c r="L87" s="3" t="s">
        <v>251</v>
      </c>
      <c r="M87" s="12" t="s">
        <v>578</v>
      </c>
    </row>
    <row r="88" spans="1:13">
      <c r="A88">
        <v>87</v>
      </c>
      <c r="B88" s="16" t="s">
        <v>252</v>
      </c>
      <c r="C88" s="7">
        <v>36526</v>
      </c>
      <c r="D88" s="7">
        <v>43101</v>
      </c>
      <c r="E88" s="22">
        <v>1000</v>
      </c>
      <c r="F88" s="8" t="s">
        <v>25</v>
      </c>
      <c r="G88" s="8" t="s">
        <v>17</v>
      </c>
      <c r="H88" s="8" t="e">
        <f>NA()</f>
        <v>#N/A</v>
      </c>
      <c r="I88" s="24" t="e">
        <f>NA()</f>
        <v>#N/A</v>
      </c>
      <c r="J88" s="8" t="e">
        <f>NA()</f>
        <v>#N/A</v>
      </c>
      <c r="K88" s="8" t="e">
        <f>NA()</f>
        <v>#N/A</v>
      </c>
      <c r="L88" s="3" t="s">
        <v>254</v>
      </c>
      <c r="M88" s="11" t="s">
        <v>253</v>
      </c>
    </row>
    <row r="89" spans="1:13">
      <c r="A89">
        <v>88</v>
      </c>
      <c r="B89" s="17" t="s">
        <v>255</v>
      </c>
      <c r="C89" s="7">
        <v>36923</v>
      </c>
      <c r="D89" s="7">
        <v>42156</v>
      </c>
      <c r="E89" s="22">
        <v>5000</v>
      </c>
      <c r="F89" s="8">
        <v>30</v>
      </c>
      <c r="G89" s="8" t="s">
        <v>17</v>
      </c>
      <c r="H89" s="8" t="e">
        <f>NA()</f>
        <v>#N/A</v>
      </c>
      <c r="I89" s="24" t="e">
        <f>NA()</f>
        <v>#N/A</v>
      </c>
      <c r="J89" s="8" t="e">
        <f>NA()</f>
        <v>#N/A</v>
      </c>
      <c r="K89" s="8" t="e">
        <f>NA()</f>
        <v>#N/A</v>
      </c>
      <c r="L89" s="3" t="s">
        <v>257</v>
      </c>
      <c r="M89" s="11" t="s">
        <v>256</v>
      </c>
    </row>
    <row r="90" spans="1:13">
      <c r="A90">
        <v>89</v>
      </c>
      <c r="B90" s="16" t="s">
        <v>258</v>
      </c>
      <c r="C90" s="7">
        <v>42005</v>
      </c>
      <c r="D90" s="7">
        <v>42370</v>
      </c>
      <c r="E90" s="22">
        <v>900</v>
      </c>
      <c r="F90" s="8" t="s">
        <v>25</v>
      </c>
      <c r="G90" s="8" t="s">
        <v>17</v>
      </c>
      <c r="H90" s="8" t="e">
        <f>NA()</f>
        <v>#N/A</v>
      </c>
      <c r="I90" s="24" t="e">
        <f>NA()</f>
        <v>#N/A</v>
      </c>
      <c r="J90" s="8" t="e">
        <f>NA()</f>
        <v>#N/A</v>
      </c>
      <c r="K90" s="8" t="e">
        <f>NA()</f>
        <v>#N/A</v>
      </c>
      <c r="L90" s="3" t="s">
        <v>259</v>
      </c>
      <c r="M90" s="12" t="s">
        <v>260</v>
      </c>
    </row>
    <row r="91" spans="1:13">
      <c r="A91">
        <v>90</v>
      </c>
      <c r="B91" s="17" t="s">
        <v>261</v>
      </c>
      <c r="C91" s="7">
        <v>42005</v>
      </c>
      <c r="D91" s="7">
        <v>42370</v>
      </c>
      <c r="E91" s="22">
        <v>900</v>
      </c>
      <c r="F91" s="8" t="s">
        <v>25</v>
      </c>
      <c r="G91" s="8" t="s">
        <v>17</v>
      </c>
      <c r="H91" s="8" t="e">
        <f>NA()</f>
        <v>#N/A</v>
      </c>
      <c r="I91" s="24" t="e">
        <f>NA()</f>
        <v>#N/A</v>
      </c>
      <c r="J91" s="8" t="e">
        <f>NA()</f>
        <v>#N/A</v>
      </c>
      <c r="K91" s="8" t="e">
        <f>NA()</f>
        <v>#N/A</v>
      </c>
      <c r="L91" s="3" t="s">
        <v>262</v>
      </c>
      <c r="M91" s="11" t="s">
        <v>263</v>
      </c>
    </row>
    <row r="92" spans="1:13">
      <c r="A92">
        <v>91</v>
      </c>
      <c r="B92" s="16" t="s">
        <v>264</v>
      </c>
      <c r="C92" s="7">
        <v>43038</v>
      </c>
      <c r="D92" s="8" t="s">
        <v>169</v>
      </c>
      <c r="E92" s="22">
        <v>250</v>
      </c>
      <c r="F92" s="8">
        <v>3</v>
      </c>
      <c r="G92" s="8" t="s">
        <v>17</v>
      </c>
      <c r="H92" s="25">
        <v>380</v>
      </c>
      <c r="I92" s="25">
        <v>12000</v>
      </c>
      <c r="J92" s="8" t="e">
        <f>NA()</f>
        <v>#N/A</v>
      </c>
      <c r="K92" s="8" t="e">
        <f>NA()</f>
        <v>#N/A</v>
      </c>
      <c r="L92" s="3" t="s">
        <v>479</v>
      </c>
      <c r="M92" s="11" t="s">
        <v>265</v>
      </c>
    </row>
    <row r="93" spans="1:13">
      <c r="A93">
        <v>92</v>
      </c>
      <c r="B93" s="17" t="s">
        <v>266</v>
      </c>
      <c r="C93" s="7">
        <v>42830</v>
      </c>
      <c r="D93" s="7">
        <v>42830</v>
      </c>
      <c r="E93" s="22" t="e">
        <f>NA()</f>
        <v>#N/A</v>
      </c>
      <c r="F93" s="8" t="s">
        <v>25</v>
      </c>
      <c r="G93" s="8" t="s">
        <v>17</v>
      </c>
      <c r="H93" s="8" t="e">
        <f>NA()</f>
        <v>#N/A</v>
      </c>
      <c r="I93" s="24" t="e">
        <f>NA()</f>
        <v>#N/A</v>
      </c>
      <c r="J93" s="8" t="e">
        <f>NA()</f>
        <v>#N/A</v>
      </c>
      <c r="K93" s="8" t="e">
        <f>NA()</f>
        <v>#N/A</v>
      </c>
      <c r="L93" s="3" t="s">
        <v>267</v>
      </c>
      <c r="M93" s="11" t="s">
        <v>268</v>
      </c>
    </row>
    <row r="94" spans="1:13">
      <c r="A94">
        <v>93</v>
      </c>
      <c r="B94" s="16" t="s">
        <v>269</v>
      </c>
      <c r="C94" s="7">
        <v>41823</v>
      </c>
      <c r="D94" s="7">
        <v>42728</v>
      </c>
      <c r="E94" s="22">
        <v>0.8</v>
      </c>
      <c r="F94" s="8" t="s">
        <v>25</v>
      </c>
      <c r="G94" s="8" t="s">
        <v>270</v>
      </c>
      <c r="H94" s="25">
        <v>450</v>
      </c>
      <c r="I94" s="25">
        <v>695</v>
      </c>
      <c r="J94" s="8" t="e">
        <f>NA()</f>
        <v>#N/A</v>
      </c>
      <c r="K94" s="8" t="e">
        <f>NA()</f>
        <v>#N/A</v>
      </c>
      <c r="L94" s="3" t="s">
        <v>271</v>
      </c>
      <c r="M94" s="12" t="s">
        <v>482</v>
      </c>
    </row>
    <row r="95" spans="1:13">
      <c r="A95">
        <v>94</v>
      </c>
      <c r="B95" s="17" t="s">
        <v>272</v>
      </c>
      <c r="C95" s="7">
        <v>28795</v>
      </c>
      <c r="D95" s="8" t="s">
        <v>169</v>
      </c>
      <c r="E95" s="22">
        <v>100000</v>
      </c>
      <c r="F95" s="8">
        <v>1</v>
      </c>
      <c r="G95" s="8" t="s">
        <v>17</v>
      </c>
      <c r="H95" s="8" t="e">
        <f>NA()</f>
        <v>#N/A</v>
      </c>
      <c r="I95" s="24" t="e">
        <f>NA()</f>
        <v>#N/A</v>
      </c>
      <c r="J95" s="8" t="e">
        <f>NA()</f>
        <v>#N/A</v>
      </c>
      <c r="K95" s="8" t="e">
        <f>NA()</f>
        <v>#N/A</v>
      </c>
      <c r="L95" s="3" t="s">
        <v>273</v>
      </c>
      <c r="M95" s="11" t="s">
        <v>274</v>
      </c>
    </row>
    <row r="96" spans="1:13">
      <c r="A96">
        <v>95</v>
      </c>
      <c r="B96" s="16" t="s">
        <v>275</v>
      </c>
      <c r="C96" s="7">
        <v>35796</v>
      </c>
      <c r="D96" s="8" t="s">
        <v>169</v>
      </c>
      <c r="E96" s="22">
        <v>25000</v>
      </c>
      <c r="F96" s="8">
        <f>3/24</f>
        <v>0.125</v>
      </c>
      <c r="G96" s="8" t="s">
        <v>17</v>
      </c>
      <c r="H96" s="8" t="e">
        <f>NA()</f>
        <v>#N/A</v>
      </c>
      <c r="I96" s="24" t="e">
        <f>NA()</f>
        <v>#N/A</v>
      </c>
      <c r="J96" s="8" t="e">
        <f>NA()</f>
        <v>#N/A</v>
      </c>
      <c r="K96" s="8" t="e">
        <f>NA()</f>
        <v>#N/A</v>
      </c>
      <c r="L96" s="3" t="s">
        <v>277</v>
      </c>
      <c r="M96" s="11" t="s">
        <v>276</v>
      </c>
    </row>
    <row r="97" spans="1:13">
      <c r="A97">
        <v>96</v>
      </c>
      <c r="B97" s="17" t="s">
        <v>278</v>
      </c>
      <c r="C97" s="7">
        <v>29587</v>
      </c>
      <c r="D97" s="8" t="s">
        <v>169</v>
      </c>
      <c r="E97" s="22">
        <v>5000</v>
      </c>
      <c r="F97" s="8">
        <v>1</v>
      </c>
      <c r="G97" s="8" t="s">
        <v>17</v>
      </c>
      <c r="H97" s="8" t="e">
        <f>NA()</f>
        <v>#N/A</v>
      </c>
      <c r="I97" s="24" t="e">
        <f>NA()</f>
        <v>#N/A</v>
      </c>
      <c r="J97" s="8" t="e">
        <f>NA()</f>
        <v>#N/A</v>
      </c>
      <c r="K97" s="8" t="e">
        <f>NA()</f>
        <v>#N/A</v>
      </c>
      <c r="L97" s="3" t="s">
        <v>280</v>
      </c>
      <c r="M97" s="11" t="s">
        <v>279</v>
      </c>
    </row>
    <row r="98" spans="1:13">
      <c r="A98">
        <v>97</v>
      </c>
      <c r="B98" s="16" t="s">
        <v>281</v>
      </c>
      <c r="C98" s="7">
        <v>36892</v>
      </c>
      <c r="D98" s="7">
        <v>37257</v>
      </c>
      <c r="E98" s="22">
        <v>30</v>
      </c>
      <c r="F98" s="8" t="s">
        <v>25</v>
      </c>
      <c r="G98" s="8" t="s">
        <v>17</v>
      </c>
      <c r="H98" s="8" t="e">
        <f>NA()</f>
        <v>#N/A</v>
      </c>
      <c r="I98" s="24" t="e">
        <f>NA()</f>
        <v>#N/A</v>
      </c>
      <c r="J98" s="8" t="e">
        <f>NA()</f>
        <v>#N/A</v>
      </c>
      <c r="K98" s="8" t="e">
        <f>NA()</f>
        <v>#N/A</v>
      </c>
      <c r="L98" s="3" t="s">
        <v>282</v>
      </c>
      <c r="M98" s="11" t="s">
        <v>283</v>
      </c>
    </row>
    <row r="99" spans="1:13">
      <c r="A99">
        <v>98</v>
      </c>
      <c r="B99" s="17" t="s">
        <v>287</v>
      </c>
      <c r="C99" s="7">
        <v>30682</v>
      </c>
      <c r="D99" s="7">
        <v>42736</v>
      </c>
      <c r="E99" s="22">
        <v>30</v>
      </c>
      <c r="F99" s="8">
        <v>365</v>
      </c>
      <c r="G99" s="8" t="s">
        <v>17</v>
      </c>
      <c r="H99" s="8" t="e">
        <f>NA()</f>
        <v>#N/A</v>
      </c>
      <c r="I99" s="24" t="e">
        <f>NA()</f>
        <v>#N/A</v>
      </c>
      <c r="J99" s="8" t="e">
        <f>NA()</f>
        <v>#N/A</v>
      </c>
      <c r="K99" s="8" t="e">
        <f>NA()</f>
        <v>#N/A</v>
      </c>
      <c r="L99" s="3" t="s">
        <v>288</v>
      </c>
      <c r="M99" s="11" t="s">
        <v>289</v>
      </c>
    </row>
    <row r="100" spans="1:13">
      <c r="A100">
        <v>99</v>
      </c>
      <c r="B100" s="16" t="s">
        <v>284</v>
      </c>
      <c r="C100" s="7">
        <v>41341</v>
      </c>
      <c r="D100" s="7">
        <v>41341</v>
      </c>
      <c r="E100" s="22" t="e">
        <f>NA()</f>
        <v>#N/A</v>
      </c>
      <c r="F100" s="8" t="s">
        <v>25</v>
      </c>
      <c r="G100" s="8" t="s">
        <v>17</v>
      </c>
      <c r="H100" s="8" t="e">
        <f>NA()</f>
        <v>#N/A</v>
      </c>
      <c r="I100" s="24" t="e">
        <f>NA()</f>
        <v>#N/A</v>
      </c>
      <c r="J100" s="8" t="e">
        <f>NA()</f>
        <v>#N/A</v>
      </c>
      <c r="K100" s="8" t="e">
        <f>NA()</f>
        <v>#N/A</v>
      </c>
      <c r="L100" s="3" t="s">
        <v>285</v>
      </c>
      <c r="M100" s="11" t="s">
        <v>286</v>
      </c>
    </row>
    <row r="101" spans="1:13">
      <c r="A101">
        <v>100</v>
      </c>
      <c r="B101" s="17" t="s">
        <v>290</v>
      </c>
      <c r="C101" s="7">
        <v>40179</v>
      </c>
      <c r="D101" s="7">
        <v>40544</v>
      </c>
      <c r="E101" s="22">
        <v>1000</v>
      </c>
      <c r="F101" s="8" t="s">
        <v>25</v>
      </c>
      <c r="G101" s="8" t="s">
        <v>17</v>
      </c>
      <c r="H101" s="8" t="e">
        <f>NA()</f>
        <v>#N/A</v>
      </c>
      <c r="I101" s="24" t="e">
        <f>NA()</f>
        <v>#N/A</v>
      </c>
      <c r="J101" s="8" t="e">
        <f>NA()</f>
        <v>#N/A</v>
      </c>
      <c r="K101" s="8" t="e">
        <f>NA()</f>
        <v>#N/A</v>
      </c>
      <c r="L101" s="3" t="s">
        <v>291</v>
      </c>
      <c r="M101" s="11" t="s">
        <v>292</v>
      </c>
    </row>
    <row r="102" spans="1:13">
      <c r="A102">
        <v>101</v>
      </c>
      <c r="B102" s="16" t="s">
        <v>293</v>
      </c>
      <c r="C102" s="7">
        <v>40179</v>
      </c>
      <c r="D102" s="7">
        <v>40544</v>
      </c>
      <c r="E102" s="22">
        <f>7.5*30</f>
        <v>225</v>
      </c>
      <c r="F102" s="8" t="s">
        <v>25</v>
      </c>
      <c r="G102" s="8" t="s">
        <v>17</v>
      </c>
      <c r="H102" s="8" t="e">
        <f>NA()</f>
        <v>#N/A</v>
      </c>
      <c r="I102" s="24" t="e">
        <f>NA()</f>
        <v>#N/A</v>
      </c>
      <c r="J102" s="8" t="e">
        <f>NA()</f>
        <v>#N/A</v>
      </c>
      <c r="K102" s="8" t="e">
        <f>NA()</f>
        <v>#N/A</v>
      </c>
      <c r="L102" s="3" t="s">
        <v>294</v>
      </c>
      <c r="M102" s="11" t="s">
        <v>295</v>
      </c>
    </row>
    <row r="103" spans="1:13">
      <c r="A103">
        <v>102</v>
      </c>
      <c r="B103" s="17" t="s">
        <v>296</v>
      </c>
      <c r="C103" s="7">
        <v>35065</v>
      </c>
      <c r="D103" s="7">
        <v>35065</v>
      </c>
      <c r="E103" s="22">
        <f>30*30</f>
        <v>900</v>
      </c>
      <c r="F103" s="8" t="s">
        <v>25</v>
      </c>
      <c r="G103" s="8" t="s">
        <v>17</v>
      </c>
      <c r="H103" s="8" t="e">
        <f>NA()</f>
        <v>#N/A</v>
      </c>
      <c r="I103" s="24" t="e">
        <f>NA()</f>
        <v>#N/A</v>
      </c>
      <c r="J103" s="8" t="e">
        <f>NA()</f>
        <v>#N/A</v>
      </c>
      <c r="K103" s="8" t="e">
        <f>NA()</f>
        <v>#N/A</v>
      </c>
      <c r="L103" s="3" t="s">
        <v>297</v>
      </c>
      <c r="M103" s="11" t="s">
        <v>298</v>
      </c>
    </row>
    <row r="104" spans="1:13">
      <c r="A104">
        <v>103</v>
      </c>
      <c r="B104" s="16" t="s">
        <v>302</v>
      </c>
      <c r="C104" s="7">
        <v>39083</v>
      </c>
      <c r="D104" s="8" t="s">
        <v>169</v>
      </c>
      <c r="E104" s="22">
        <v>4000</v>
      </c>
      <c r="F104" s="8">
        <v>1</v>
      </c>
      <c r="G104" s="8" t="s">
        <v>17</v>
      </c>
      <c r="H104" s="8" t="e">
        <f>NA()</f>
        <v>#N/A</v>
      </c>
      <c r="I104" s="24" t="e">
        <f>NA()</f>
        <v>#N/A</v>
      </c>
      <c r="J104" s="8" t="e">
        <f>NA()</f>
        <v>#N/A</v>
      </c>
      <c r="K104" s="8" t="e">
        <f>NA()</f>
        <v>#N/A</v>
      </c>
      <c r="L104" s="3" t="s">
        <v>303</v>
      </c>
      <c r="M104" s="11" t="s">
        <v>304</v>
      </c>
    </row>
    <row r="105" spans="1:13">
      <c r="A105">
        <v>104</v>
      </c>
      <c r="B105" s="17" t="s">
        <v>305</v>
      </c>
      <c r="C105" s="7">
        <v>41564</v>
      </c>
      <c r="D105" s="8" t="s">
        <v>169</v>
      </c>
      <c r="E105" s="22">
        <v>100</v>
      </c>
      <c r="F105" s="8">
        <v>1</v>
      </c>
      <c r="G105" s="8" t="s">
        <v>17</v>
      </c>
      <c r="H105" s="25">
        <v>658</v>
      </c>
      <c r="I105" s="25">
        <v>1610</v>
      </c>
      <c r="J105" s="8" t="e">
        <f>NA()</f>
        <v>#N/A</v>
      </c>
      <c r="K105" s="8" t="e">
        <f>NA()</f>
        <v>#N/A</v>
      </c>
      <c r="L105" s="3" t="s">
        <v>307</v>
      </c>
      <c r="M105" s="11" t="s">
        <v>306</v>
      </c>
    </row>
    <row r="106" spans="1:13">
      <c r="A106">
        <v>105</v>
      </c>
      <c r="B106" s="16" t="s">
        <v>308</v>
      </c>
      <c r="C106" s="7">
        <v>42917</v>
      </c>
      <c r="D106" s="7">
        <v>43497</v>
      </c>
      <c r="E106" s="22" t="e">
        <f>NA()</f>
        <v>#N/A</v>
      </c>
      <c r="F106" s="8">
        <v>30</v>
      </c>
      <c r="G106" s="8" t="s">
        <v>17</v>
      </c>
      <c r="H106" s="8" t="e">
        <f>NA()</f>
        <v>#N/A</v>
      </c>
      <c r="I106" s="24" t="e">
        <f>NA()</f>
        <v>#N/A</v>
      </c>
      <c r="J106" s="8" t="e">
        <f>NA()</f>
        <v>#N/A</v>
      </c>
      <c r="K106" s="8" t="e">
        <f>NA()</f>
        <v>#N/A</v>
      </c>
      <c r="L106" s="3" t="s">
        <v>309</v>
      </c>
      <c r="M106" s="11" t="s">
        <v>310</v>
      </c>
    </row>
    <row r="107" spans="1:13">
      <c r="A107">
        <v>106</v>
      </c>
      <c r="B107" s="17" t="s">
        <v>311</v>
      </c>
      <c r="C107" s="7">
        <v>21916</v>
      </c>
      <c r="D107" s="7">
        <v>33239</v>
      </c>
      <c r="E107" s="22">
        <f>30*30</f>
        <v>900</v>
      </c>
      <c r="F107" s="8" t="s">
        <v>25</v>
      </c>
      <c r="G107" s="8" t="s">
        <v>17</v>
      </c>
      <c r="H107" s="8" t="e">
        <f>NA()</f>
        <v>#N/A</v>
      </c>
      <c r="I107" s="24" t="e">
        <f>NA()</f>
        <v>#N/A</v>
      </c>
      <c r="J107" s="8" t="e">
        <f>NA()</f>
        <v>#N/A</v>
      </c>
      <c r="K107" s="8" t="e">
        <f>NA()</f>
        <v>#N/A</v>
      </c>
      <c r="L107" s="3" t="s">
        <v>312</v>
      </c>
      <c r="M107" s="11" t="s">
        <v>313</v>
      </c>
    </row>
    <row r="108" spans="1:13">
      <c r="A108">
        <v>107</v>
      </c>
      <c r="B108" s="16" t="s">
        <v>314</v>
      </c>
      <c r="C108" s="7">
        <v>21916</v>
      </c>
      <c r="D108" s="7">
        <v>33239</v>
      </c>
      <c r="E108" s="22">
        <v>900</v>
      </c>
      <c r="F108" s="8">
        <v>30</v>
      </c>
      <c r="G108" s="8" t="s">
        <v>17</v>
      </c>
      <c r="H108" s="8" t="e">
        <f>NA()</f>
        <v>#N/A</v>
      </c>
      <c r="I108" s="24" t="e">
        <f>NA()</f>
        <v>#N/A</v>
      </c>
      <c r="J108" s="8" t="e">
        <f>NA()</f>
        <v>#N/A</v>
      </c>
      <c r="K108" s="8" t="e">
        <f>NA()</f>
        <v>#N/A</v>
      </c>
      <c r="L108" s="3" t="s">
        <v>315</v>
      </c>
      <c r="M108" s="11" t="s">
        <v>316</v>
      </c>
    </row>
    <row r="109" spans="1:13">
      <c r="A109">
        <v>108</v>
      </c>
      <c r="B109" s="17" t="s">
        <v>318</v>
      </c>
      <c r="C109" s="7">
        <v>43262</v>
      </c>
      <c r="D109" s="7">
        <v>43262</v>
      </c>
      <c r="E109" s="22" t="e">
        <f>NA()</f>
        <v>#N/A</v>
      </c>
      <c r="F109" s="8" t="s">
        <v>25</v>
      </c>
      <c r="G109" s="8" t="s">
        <v>17</v>
      </c>
      <c r="H109" s="8" t="e">
        <f>NA()</f>
        <v>#N/A</v>
      </c>
      <c r="I109" s="24" t="e">
        <f>NA()</f>
        <v>#N/A</v>
      </c>
      <c r="J109" s="8" t="e">
        <f>NA()</f>
        <v>#N/A</v>
      </c>
      <c r="K109" s="8" t="e">
        <f>NA()</f>
        <v>#N/A</v>
      </c>
      <c r="L109" s="3" t="s">
        <v>319</v>
      </c>
      <c r="M109" s="11" t="s">
        <v>317</v>
      </c>
    </row>
    <row r="110" spans="1:13">
      <c r="A110">
        <v>109</v>
      </c>
      <c r="B110" s="16" t="s">
        <v>320</v>
      </c>
      <c r="C110" s="7">
        <v>36567</v>
      </c>
      <c r="D110" s="7">
        <v>36578</v>
      </c>
      <c r="E110" s="22">
        <v>90</v>
      </c>
      <c r="F110" s="8" t="s">
        <v>25</v>
      </c>
      <c r="G110" s="8" t="s">
        <v>17</v>
      </c>
      <c r="H110" s="8" t="e">
        <f>NA()</f>
        <v>#N/A</v>
      </c>
      <c r="I110" s="24" t="e">
        <f>NA()</f>
        <v>#N/A</v>
      </c>
      <c r="J110" s="8" t="e">
        <f>NA()</f>
        <v>#N/A</v>
      </c>
      <c r="K110" s="8" t="e">
        <f>NA()</f>
        <v>#N/A</v>
      </c>
      <c r="L110" s="3" t="s">
        <v>321</v>
      </c>
      <c r="M110" s="11" t="s">
        <v>322</v>
      </c>
    </row>
    <row r="111" spans="1:13">
      <c r="A111">
        <v>110</v>
      </c>
      <c r="B111" s="17" t="s">
        <v>323</v>
      </c>
      <c r="C111" s="7">
        <v>36567</v>
      </c>
      <c r="D111" s="7">
        <v>36578</v>
      </c>
      <c r="E111" s="22">
        <v>90</v>
      </c>
      <c r="F111" s="8" t="s">
        <v>25</v>
      </c>
      <c r="G111" s="8" t="s">
        <v>17</v>
      </c>
      <c r="H111" s="8" t="e">
        <f>NA()</f>
        <v>#N/A</v>
      </c>
      <c r="I111" s="24" t="e">
        <f>NA()</f>
        <v>#N/A</v>
      </c>
      <c r="J111" s="8" t="e">
        <f>NA()</f>
        <v>#N/A</v>
      </c>
      <c r="K111" s="8" t="e">
        <f>NA()</f>
        <v>#N/A</v>
      </c>
      <c r="L111" s="3" t="s">
        <v>327</v>
      </c>
      <c r="M111" s="11" t="s">
        <v>324</v>
      </c>
    </row>
    <row r="112" spans="1:13">
      <c r="A112">
        <v>111</v>
      </c>
      <c r="B112" s="16" t="s">
        <v>325</v>
      </c>
      <c r="C112" s="7">
        <v>36567</v>
      </c>
      <c r="D112" s="7">
        <v>36578</v>
      </c>
      <c r="E112" s="22">
        <f>15*30</f>
        <v>450</v>
      </c>
      <c r="F112" s="8" t="s">
        <v>25</v>
      </c>
      <c r="G112" s="8" t="s">
        <v>17</v>
      </c>
      <c r="H112" s="8" t="e">
        <f>NA()</f>
        <v>#N/A</v>
      </c>
      <c r="I112" s="24" t="e">
        <f>NA()</f>
        <v>#N/A</v>
      </c>
      <c r="J112" s="8" t="e">
        <f>NA()</f>
        <v>#N/A</v>
      </c>
      <c r="K112" s="8" t="e">
        <f>NA()</f>
        <v>#N/A</v>
      </c>
      <c r="L112" s="3" t="s">
        <v>328</v>
      </c>
      <c r="M112" s="11" t="s">
        <v>326</v>
      </c>
    </row>
    <row r="113" spans="1:13">
      <c r="A113">
        <v>112</v>
      </c>
      <c r="B113" s="17" t="s">
        <v>329</v>
      </c>
      <c r="C113" s="7">
        <v>36567</v>
      </c>
      <c r="D113" s="7">
        <v>36578</v>
      </c>
      <c r="E113" s="22">
        <v>450</v>
      </c>
      <c r="F113" s="8" t="s">
        <v>25</v>
      </c>
      <c r="G113" s="8" t="s">
        <v>17</v>
      </c>
      <c r="H113" s="8" t="e">
        <f>NA()</f>
        <v>#N/A</v>
      </c>
      <c r="I113" s="24" t="e">
        <f>NA()</f>
        <v>#N/A</v>
      </c>
      <c r="J113" s="8" t="e">
        <f>NA()</f>
        <v>#N/A</v>
      </c>
      <c r="K113" s="8" t="e">
        <f>NA()</f>
        <v>#N/A</v>
      </c>
      <c r="L113" s="3" t="s">
        <v>330</v>
      </c>
      <c r="M113" s="11" t="s">
        <v>331</v>
      </c>
    </row>
    <row r="114" spans="1:13">
      <c r="A114">
        <v>113</v>
      </c>
      <c r="B114" s="16" t="s">
        <v>332</v>
      </c>
      <c r="C114" s="7">
        <v>36567</v>
      </c>
      <c r="D114" s="7">
        <v>36578</v>
      </c>
      <c r="E114" s="22" t="e">
        <f>NA()</f>
        <v>#N/A</v>
      </c>
      <c r="F114" s="8" t="s">
        <v>25</v>
      </c>
      <c r="G114" s="8" t="s">
        <v>17</v>
      </c>
      <c r="H114" s="8" t="e">
        <f>NA()</f>
        <v>#N/A</v>
      </c>
      <c r="I114" s="24" t="e">
        <f>NA()</f>
        <v>#N/A</v>
      </c>
      <c r="J114" s="8" t="e">
        <f>NA()</f>
        <v>#N/A</v>
      </c>
      <c r="K114" s="8" t="e">
        <f>NA()</f>
        <v>#N/A</v>
      </c>
      <c r="L114" s="3" t="s">
        <v>333</v>
      </c>
      <c r="M114" s="11" t="s">
        <v>334</v>
      </c>
    </row>
    <row r="115" spans="1:13">
      <c r="A115">
        <v>114</v>
      </c>
      <c r="B115" s="17" t="s">
        <v>335</v>
      </c>
      <c r="C115" s="7">
        <v>36526</v>
      </c>
      <c r="D115" s="7">
        <v>43831</v>
      </c>
      <c r="E115" s="22">
        <v>90</v>
      </c>
      <c r="F115" s="8">
        <v>365</v>
      </c>
      <c r="G115" s="8" t="s">
        <v>17</v>
      </c>
      <c r="H115" s="8" t="e">
        <f>NA()</f>
        <v>#N/A</v>
      </c>
      <c r="I115" s="24" t="e">
        <f>NA()</f>
        <v>#N/A</v>
      </c>
      <c r="J115" s="8" t="e">
        <f>NA()</f>
        <v>#N/A</v>
      </c>
      <c r="K115" s="8" t="e">
        <f>NA()</f>
        <v>#N/A</v>
      </c>
      <c r="L115" s="3" t="s">
        <v>336</v>
      </c>
      <c r="M115" s="12" t="s">
        <v>342</v>
      </c>
    </row>
    <row r="116" spans="1:13">
      <c r="A116">
        <v>115</v>
      </c>
      <c r="B116" s="16" t="s">
        <v>337</v>
      </c>
      <c r="C116" s="6">
        <v>41915</v>
      </c>
      <c r="D116" s="5" t="s">
        <v>169</v>
      </c>
      <c r="E116" s="23">
        <v>10</v>
      </c>
      <c r="F116" s="8">
        <v>12</v>
      </c>
      <c r="G116" s="8" t="s">
        <v>17</v>
      </c>
      <c r="H116" s="9" t="e">
        <f>NA()</f>
        <v>#N/A</v>
      </c>
      <c r="I116" s="24" t="e">
        <f>NA()</f>
        <v>#N/A</v>
      </c>
      <c r="J116" s="8" t="e">
        <f>NA()</f>
        <v>#N/A</v>
      </c>
      <c r="K116" s="8" t="e">
        <f>NA()</f>
        <v>#N/A</v>
      </c>
      <c r="L116" s="10" t="s">
        <v>339</v>
      </c>
      <c r="M116" s="11" t="s">
        <v>338</v>
      </c>
    </row>
    <row r="117" spans="1:13">
      <c r="A117">
        <v>116</v>
      </c>
      <c r="B117" s="17" t="s">
        <v>340</v>
      </c>
      <c r="C117" s="7">
        <v>41093</v>
      </c>
      <c r="D117" s="8" t="s">
        <v>169</v>
      </c>
      <c r="E117" s="22">
        <v>3000</v>
      </c>
      <c r="F117" s="8">
        <v>1</v>
      </c>
      <c r="G117" s="8" t="s">
        <v>17</v>
      </c>
      <c r="H117" s="8" t="e">
        <f>NA()</f>
        <v>#N/A</v>
      </c>
      <c r="I117" s="24" t="e">
        <f>NA()</f>
        <v>#N/A</v>
      </c>
      <c r="J117" s="8">
        <v>6.9249999999999998</v>
      </c>
      <c r="K117" s="8">
        <v>89</v>
      </c>
      <c r="L117" s="3" t="s">
        <v>341</v>
      </c>
      <c r="M117" s="12" t="s">
        <v>265</v>
      </c>
    </row>
    <row r="118" spans="1:13">
      <c r="A118">
        <v>117</v>
      </c>
      <c r="B118" s="16" t="s">
        <v>354</v>
      </c>
      <c r="C118" s="7">
        <v>41706</v>
      </c>
      <c r="D118" s="8" t="s">
        <v>169</v>
      </c>
      <c r="E118" s="22">
        <v>5000</v>
      </c>
      <c r="F118" s="8">
        <v>1</v>
      </c>
      <c r="G118" s="8" t="s">
        <v>17</v>
      </c>
      <c r="H118" s="8" t="e">
        <f>NA()</f>
        <v>#N/A</v>
      </c>
      <c r="I118" s="24" t="e">
        <f>NA()</f>
        <v>#N/A</v>
      </c>
      <c r="J118" s="8">
        <v>13.6</v>
      </c>
      <c r="K118" s="8">
        <v>35.5</v>
      </c>
      <c r="L118" s="3" t="s">
        <v>355</v>
      </c>
      <c r="M118" s="12" t="s">
        <v>265</v>
      </c>
    </row>
    <row r="119" spans="1:13">
      <c r="A119">
        <v>118</v>
      </c>
      <c r="B119" s="17" t="s">
        <v>356</v>
      </c>
      <c r="C119" s="7">
        <v>35790</v>
      </c>
      <c r="D119" s="7" t="s">
        <v>169</v>
      </c>
      <c r="E119" s="22">
        <v>5000</v>
      </c>
      <c r="F119" s="8">
        <f>2/24</f>
        <v>8.3333333333333329E-2</v>
      </c>
      <c r="G119" s="8" t="s">
        <v>17</v>
      </c>
      <c r="H119" s="8" t="e">
        <f>NA()</f>
        <v>#N/A</v>
      </c>
      <c r="I119" s="24" t="e">
        <f>NA()</f>
        <v>#N/A</v>
      </c>
      <c r="J119" s="8" t="e">
        <f>NA()</f>
        <v>#N/A</v>
      </c>
      <c r="K119" s="8" t="e">
        <f>NA()</f>
        <v>#N/A</v>
      </c>
      <c r="L119" s="3" t="s">
        <v>357</v>
      </c>
      <c r="M119" s="12" t="s">
        <v>265</v>
      </c>
    </row>
    <row r="120" spans="1:13">
      <c r="A120">
        <v>119</v>
      </c>
      <c r="B120" s="19" t="s">
        <v>358</v>
      </c>
      <c r="C120" s="7">
        <v>41706</v>
      </c>
      <c r="D120" s="8" t="s">
        <v>169</v>
      </c>
      <c r="E120" s="22">
        <v>10000</v>
      </c>
      <c r="F120" s="8">
        <f>1/24</f>
        <v>4.1666666666666664E-2</v>
      </c>
      <c r="G120" s="8" t="s">
        <v>17</v>
      </c>
      <c r="H120" s="8" t="e">
        <f>NA()</f>
        <v>#N/A</v>
      </c>
      <c r="I120" s="24" t="e">
        <f>NA()</f>
        <v>#N/A</v>
      </c>
      <c r="J120" s="8" t="e">
        <f>NA()</f>
        <v>#N/A</v>
      </c>
      <c r="K120" s="8" t="e">
        <f>NA()</f>
        <v>#N/A</v>
      </c>
      <c r="L120" s="3" t="s">
        <v>359</v>
      </c>
      <c r="M120" s="12" t="s">
        <v>265</v>
      </c>
    </row>
    <row r="121" spans="1:13">
      <c r="A121">
        <v>120</v>
      </c>
      <c r="B121" s="20" t="s">
        <v>360</v>
      </c>
      <c r="C121" s="7">
        <v>35704</v>
      </c>
      <c r="D121" s="7">
        <v>42124</v>
      </c>
      <c r="E121" s="22">
        <v>6000</v>
      </c>
      <c r="F121" s="8">
        <v>1</v>
      </c>
      <c r="G121" s="8" t="s">
        <v>17</v>
      </c>
      <c r="H121" s="8" t="e">
        <f>NA()</f>
        <v>#N/A</v>
      </c>
      <c r="I121" s="24" t="e">
        <f>NA()</f>
        <v>#N/A</v>
      </c>
      <c r="J121" s="8">
        <v>10.65</v>
      </c>
      <c r="K121" s="8">
        <v>183.31</v>
      </c>
      <c r="L121" s="3"/>
      <c r="M121" s="12" t="s">
        <v>265</v>
      </c>
    </row>
    <row r="122" spans="1:13">
      <c r="A122">
        <v>121</v>
      </c>
      <c r="B122" s="16" t="s">
        <v>361</v>
      </c>
      <c r="C122" s="7">
        <v>35704</v>
      </c>
      <c r="D122" s="7">
        <v>36526</v>
      </c>
      <c r="E122" s="22">
        <v>2000</v>
      </c>
      <c r="F122" s="8">
        <v>1</v>
      </c>
      <c r="G122" s="8" t="s">
        <v>17</v>
      </c>
      <c r="H122" s="25">
        <v>630</v>
      </c>
      <c r="I122" s="25">
        <v>12000</v>
      </c>
      <c r="J122" s="8" t="e">
        <f>NA()</f>
        <v>#N/A</v>
      </c>
      <c r="K122" s="8" t="e">
        <f>NA()</f>
        <v>#N/A</v>
      </c>
      <c r="L122" s="3"/>
      <c r="M122" s="12" t="s">
        <v>265</v>
      </c>
    </row>
    <row r="123" spans="1:13">
      <c r="A123">
        <v>122</v>
      </c>
      <c r="B123" s="17" t="s">
        <v>362</v>
      </c>
      <c r="C123" s="7">
        <v>41791</v>
      </c>
      <c r="D123" s="8" t="s">
        <v>169</v>
      </c>
      <c r="E123" s="22">
        <v>3</v>
      </c>
      <c r="F123" s="8">
        <v>30</v>
      </c>
      <c r="G123" s="8" t="s">
        <v>17</v>
      </c>
      <c r="H123" s="8" t="e">
        <f>NA()</f>
        <v>#N/A</v>
      </c>
      <c r="I123" s="24" t="e">
        <f>NA()</f>
        <v>#N/A</v>
      </c>
      <c r="J123" s="8">
        <v>1.2</v>
      </c>
      <c r="K123" s="8" t="e">
        <f>NA()</f>
        <v>#N/A</v>
      </c>
      <c r="L123" s="3" t="s">
        <v>363</v>
      </c>
      <c r="M123" s="12" t="s">
        <v>265</v>
      </c>
    </row>
    <row r="124" spans="1:13">
      <c r="A124">
        <v>123</v>
      </c>
      <c r="B124" s="16" t="s">
        <v>364</v>
      </c>
      <c r="C124" s="7">
        <v>35370</v>
      </c>
      <c r="D124" s="7">
        <v>35582</v>
      </c>
      <c r="E124" s="22">
        <v>700</v>
      </c>
      <c r="F124" s="8">
        <v>4</v>
      </c>
      <c r="G124" s="8" t="s">
        <v>17</v>
      </c>
      <c r="H124" s="25">
        <v>443</v>
      </c>
      <c r="I124" s="25">
        <v>11000</v>
      </c>
      <c r="J124" s="8" t="e">
        <f>NA()</f>
        <v>#N/A</v>
      </c>
      <c r="K124" s="8" t="e">
        <f>NA()</f>
        <v>#N/A</v>
      </c>
      <c r="L124" s="3" t="s">
        <v>367</v>
      </c>
      <c r="M124" s="12" t="s">
        <v>265</v>
      </c>
    </row>
    <row r="125" spans="1:13">
      <c r="A125">
        <v>124</v>
      </c>
      <c r="B125" s="17" t="s">
        <v>365</v>
      </c>
      <c r="C125" s="7">
        <v>35370</v>
      </c>
      <c r="D125" s="7">
        <v>35582</v>
      </c>
      <c r="E125" s="22">
        <v>8</v>
      </c>
      <c r="F125" s="8">
        <v>4</v>
      </c>
      <c r="G125" s="8" t="s">
        <v>17</v>
      </c>
      <c r="H125" s="25">
        <v>420</v>
      </c>
      <c r="I125" s="25">
        <v>890</v>
      </c>
      <c r="J125" s="8" t="e">
        <f>NA()</f>
        <v>#N/A</v>
      </c>
      <c r="K125" s="8" t="e">
        <f>NA()</f>
        <v>#N/A</v>
      </c>
      <c r="L125" s="3"/>
      <c r="M125" s="12" t="s">
        <v>265</v>
      </c>
    </row>
    <row r="126" spans="1:13">
      <c r="A126">
        <v>125</v>
      </c>
      <c r="B126" s="16" t="s">
        <v>366</v>
      </c>
      <c r="C126" s="7">
        <v>37681</v>
      </c>
      <c r="D126" s="7">
        <v>37895</v>
      </c>
      <c r="E126" s="22">
        <v>5000</v>
      </c>
      <c r="F126" s="8">
        <v>4</v>
      </c>
      <c r="G126" s="8" t="s">
        <v>17</v>
      </c>
      <c r="H126" s="8" t="e">
        <f>NA()</f>
        <v>#N/A</v>
      </c>
      <c r="I126" s="24" t="e">
        <f>NA()</f>
        <v>#N/A</v>
      </c>
      <c r="J126" s="8">
        <v>6.9</v>
      </c>
      <c r="K126" s="8">
        <v>89</v>
      </c>
      <c r="L126" s="3"/>
      <c r="M126" s="12" t="s">
        <v>265</v>
      </c>
    </row>
    <row r="127" spans="1:13">
      <c r="A127">
        <v>126</v>
      </c>
      <c r="B127" s="17" t="s">
        <v>368</v>
      </c>
      <c r="C127" s="7">
        <v>37681</v>
      </c>
      <c r="D127" s="7">
        <v>37895</v>
      </c>
      <c r="E127" s="22">
        <v>250</v>
      </c>
      <c r="F127" s="8">
        <v>4</v>
      </c>
      <c r="G127" s="8" t="s">
        <v>17</v>
      </c>
      <c r="H127" s="25">
        <v>375</v>
      </c>
      <c r="I127" s="25">
        <v>12500</v>
      </c>
      <c r="J127" s="8" t="e">
        <f>NA()</f>
        <v>#N/A</v>
      </c>
      <c r="K127" s="8" t="e">
        <f>NA()</f>
        <v>#N/A</v>
      </c>
      <c r="L127" s="3"/>
      <c r="M127" s="12" t="s">
        <v>265</v>
      </c>
    </row>
    <row r="128" spans="1:13">
      <c r="A128">
        <v>127</v>
      </c>
      <c r="B128" s="16" t="s">
        <v>370</v>
      </c>
      <c r="C128" s="7">
        <v>42370</v>
      </c>
      <c r="D128" s="7">
        <v>42735</v>
      </c>
      <c r="E128" s="22">
        <v>1000</v>
      </c>
      <c r="F128" s="8" t="s">
        <v>25</v>
      </c>
      <c r="G128" s="8" t="s">
        <v>17</v>
      </c>
      <c r="H128" s="8" t="e">
        <f>NA()</f>
        <v>#N/A</v>
      </c>
      <c r="I128" s="24" t="e">
        <f>NA()</f>
        <v>#N/A</v>
      </c>
      <c r="J128" s="8" t="e">
        <f>NA()</f>
        <v>#N/A</v>
      </c>
      <c r="K128" s="8" t="e">
        <f>NA()</f>
        <v>#N/A</v>
      </c>
      <c r="L128" s="3" t="s">
        <v>371</v>
      </c>
      <c r="M128" s="12" t="s">
        <v>372</v>
      </c>
    </row>
    <row r="129" spans="1:13">
      <c r="A129">
        <v>128</v>
      </c>
      <c r="B129" s="17" t="s">
        <v>373</v>
      </c>
      <c r="C129" s="7">
        <v>36526</v>
      </c>
      <c r="D129" s="7">
        <v>73051</v>
      </c>
      <c r="E129" s="22">
        <v>1000</v>
      </c>
      <c r="F129" s="8">
        <v>3650</v>
      </c>
      <c r="G129" s="8" t="s">
        <v>17</v>
      </c>
      <c r="H129" s="8" t="e">
        <f>NA()</f>
        <v>#N/A</v>
      </c>
      <c r="I129" s="24" t="e">
        <f>NA()</f>
        <v>#N/A</v>
      </c>
      <c r="J129" s="8" t="e">
        <f>NA()</f>
        <v>#N/A</v>
      </c>
      <c r="K129" s="8" t="e">
        <f>NA()</f>
        <v>#N/A</v>
      </c>
      <c r="L129" s="3" t="s">
        <v>433</v>
      </c>
      <c r="M129" s="12" t="s">
        <v>374</v>
      </c>
    </row>
    <row r="130" spans="1:13">
      <c r="A130">
        <v>129</v>
      </c>
      <c r="B130" s="16" t="s">
        <v>375</v>
      </c>
      <c r="C130" s="7">
        <v>42005</v>
      </c>
      <c r="D130" s="7">
        <v>42369</v>
      </c>
      <c r="E130" s="22">
        <v>50000</v>
      </c>
      <c r="F130" s="8" t="s">
        <v>25</v>
      </c>
      <c r="G130" s="8" t="s">
        <v>17</v>
      </c>
      <c r="H130" s="8" t="e">
        <f>NA()</f>
        <v>#N/A</v>
      </c>
      <c r="I130" s="24" t="e">
        <f>NA()</f>
        <v>#N/A</v>
      </c>
      <c r="J130" s="8" t="e">
        <f>NA()</f>
        <v>#N/A</v>
      </c>
      <c r="K130" s="8" t="e">
        <f>NA()</f>
        <v>#N/A</v>
      </c>
      <c r="L130" s="3" t="s">
        <v>376</v>
      </c>
      <c r="M130" s="12" t="s">
        <v>377</v>
      </c>
    </row>
    <row r="131" spans="1:13">
      <c r="A131">
        <v>130</v>
      </c>
      <c r="B131" s="17" t="s">
        <v>378</v>
      </c>
      <c r="C131" s="7">
        <v>34335</v>
      </c>
      <c r="D131" s="7">
        <v>38353</v>
      </c>
      <c r="E131" s="22">
        <v>90</v>
      </c>
      <c r="F131" s="8">
        <v>365</v>
      </c>
      <c r="G131" s="8" t="s">
        <v>17</v>
      </c>
      <c r="H131" s="8" t="e">
        <f>NA()</f>
        <v>#N/A</v>
      </c>
      <c r="I131" s="24" t="e">
        <f>NA()</f>
        <v>#N/A</v>
      </c>
      <c r="J131" s="8" t="e">
        <f>NA()</f>
        <v>#N/A</v>
      </c>
      <c r="K131" s="8" t="e">
        <f>NA()</f>
        <v>#N/A</v>
      </c>
      <c r="L131" s="3" t="s">
        <v>379</v>
      </c>
      <c r="M131" s="12" t="s">
        <v>380</v>
      </c>
    </row>
    <row r="132" spans="1:13">
      <c r="A132">
        <v>131</v>
      </c>
      <c r="B132" s="16" t="s">
        <v>381</v>
      </c>
      <c r="C132" s="7">
        <v>42005</v>
      </c>
      <c r="D132" s="7">
        <v>45658</v>
      </c>
      <c r="E132" s="22">
        <v>10000</v>
      </c>
      <c r="F132" s="8">
        <v>1825</v>
      </c>
      <c r="G132" s="8" t="s">
        <v>17</v>
      </c>
      <c r="H132" s="8" t="e">
        <f>NA()</f>
        <v>#N/A</v>
      </c>
      <c r="I132" s="24" t="e">
        <f>NA()</f>
        <v>#N/A</v>
      </c>
      <c r="J132" s="8" t="e">
        <f>NA()</f>
        <v>#N/A</v>
      </c>
      <c r="K132" s="8" t="e">
        <f>NA()</f>
        <v>#N/A</v>
      </c>
      <c r="L132" s="3" t="s">
        <v>382</v>
      </c>
      <c r="M132" s="12" t="s">
        <v>383</v>
      </c>
    </row>
    <row r="133" spans="1:13">
      <c r="A133">
        <v>132</v>
      </c>
      <c r="B133" s="17" t="s">
        <v>384</v>
      </c>
      <c r="C133" s="7">
        <v>42005</v>
      </c>
      <c r="D133" s="7">
        <v>42369</v>
      </c>
      <c r="E133" s="22">
        <v>1000</v>
      </c>
      <c r="F133" s="8" t="s">
        <v>25</v>
      </c>
      <c r="G133" s="8" t="s">
        <v>17</v>
      </c>
      <c r="H133" s="8" t="e">
        <f>NA()</f>
        <v>#N/A</v>
      </c>
      <c r="I133" s="24" t="e">
        <f>NA()</f>
        <v>#N/A</v>
      </c>
      <c r="J133" s="8" t="e">
        <f>NA()</f>
        <v>#N/A</v>
      </c>
      <c r="K133" s="8" t="e">
        <f>NA()</f>
        <v>#N/A</v>
      </c>
      <c r="L133" s="3" t="s">
        <v>385</v>
      </c>
      <c r="M133" s="12" t="s">
        <v>386</v>
      </c>
    </row>
    <row r="134" spans="1:13">
      <c r="A134">
        <v>133</v>
      </c>
      <c r="B134" s="16" t="s">
        <v>387</v>
      </c>
      <c r="C134" s="7">
        <v>37257</v>
      </c>
      <c r="D134" s="7">
        <v>42370</v>
      </c>
      <c r="E134" s="22">
        <v>50000</v>
      </c>
      <c r="F134" s="8" t="s">
        <v>25</v>
      </c>
      <c r="G134" s="8" t="s">
        <v>17</v>
      </c>
      <c r="H134" s="8" t="e">
        <f>NA()</f>
        <v>#N/A</v>
      </c>
      <c r="I134" s="24" t="e">
        <f>NA()</f>
        <v>#N/A</v>
      </c>
      <c r="J134" s="8" t="e">
        <f>NA()</f>
        <v>#N/A</v>
      </c>
      <c r="K134" s="8" t="e">
        <f>NA()</f>
        <v>#N/A</v>
      </c>
      <c r="L134" s="3" t="s">
        <v>388</v>
      </c>
      <c r="M134" s="12" t="s">
        <v>389</v>
      </c>
    </row>
    <row r="135" spans="1:13">
      <c r="A135">
        <v>134</v>
      </c>
      <c r="B135" s="17" t="s">
        <v>390</v>
      </c>
      <c r="C135" s="7">
        <v>35796</v>
      </c>
      <c r="D135" s="7">
        <v>42370</v>
      </c>
      <c r="E135" s="22">
        <v>1000</v>
      </c>
      <c r="F135" s="8">
        <v>1825</v>
      </c>
      <c r="G135" s="8" t="s">
        <v>17</v>
      </c>
      <c r="H135" s="8" t="e">
        <f>NA()</f>
        <v>#N/A</v>
      </c>
      <c r="I135" s="24" t="e">
        <f>NA()</f>
        <v>#N/A</v>
      </c>
      <c r="J135" s="8" t="e">
        <f>NA()</f>
        <v>#N/A</v>
      </c>
      <c r="K135" s="8" t="e">
        <f>NA()</f>
        <v>#N/A</v>
      </c>
      <c r="L135" s="3" t="s">
        <v>391</v>
      </c>
      <c r="M135" s="12" t="s">
        <v>392</v>
      </c>
    </row>
    <row r="136" spans="1:13">
      <c r="A136">
        <v>135</v>
      </c>
      <c r="B136" s="16" t="s">
        <v>393</v>
      </c>
      <c r="C136" s="27" t="s">
        <v>525</v>
      </c>
      <c r="D136" s="7">
        <v>36526</v>
      </c>
      <c r="E136" s="22" t="e">
        <f>NA()</f>
        <v>#N/A</v>
      </c>
      <c r="F136" s="8" t="e">
        <f>NA()</f>
        <v>#N/A</v>
      </c>
      <c r="G136" s="8" t="s">
        <v>17</v>
      </c>
      <c r="H136" s="8" t="e">
        <f>NA()</f>
        <v>#N/A</v>
      </c>
      <c r="I136" s="24" t="e">
        <f>NA()</f>
        <v>#N/A</v>
      </c>
      <c r="J136" s="8" t="e">
        <f>NA()</f>
        <v>#N/A</v>
      </c>
      <c r="K136" s="8" t="e">
        <f>NA()</f>
        <v>#N/A</v>
      </c>
      <c r="L136" s="3" t="s">
        <v>394</v>
      </c>
      <c r="M136" s="12" t="s">
        <v>395</v>
      </c>
    </row>
    <row r="137" spans="1:13">
      <c r="A137">
        <v>136</v>
      </c>
      <c r="B137" s="17" t="s">
        <v>396</v>
      </c>
      <c r="C137" s="7">
        <v>33970</v>
      </c>
      <c r="D137" s="7">
        <v>34334</v>
      </c>
      <c r="E137" s="22">
        <v>1000</v>
      </c>
      <c r="F137" s="8">
        <f>16*365</f>
        <v>5840</v>
      </c>
      <c r="G137" s="8" t="s">
        <v>17</v>
      </c>
      <c r="H137" s="8" t="e">
        <f>NA()</f>
        <v>#N/A</v>
      </c>
      <c r="I137" s="24" t="e">
        <f>NA()</f>
        <v>#N/A</v>
      </c>
      <c r="J137" s="8" t="e">
        <f>NA()</f>
        <v>#N/A</v>
      </c>
      <c r="K137" s="8" t="e">
        <f>NA()</f>
        <v>#N/A</v>
      </c>
      <c r="L137" s="3" t="s">
        <v>399</v>
      </c>
      <c r="M137" s="12" t="s">
        <v>397</v>
      </c>
    </row>
    <row r="138" spans="1:13">
      <c r="A138">
        <v>137</v>
      </c>
      <c r="B138" s="16" t="s">
        <v>398</v>
      </c>
      <c r="C138" s="7">
        <v>18264</v>
      </c>
      <c r="D138" s="7">
        <v>43101</v>
      </c>
      <c r="E138" s="22" t="e">
        <f>NA()</f>
        <v>#N/A</v>
      </c>
      <c r="F138" s="8">
        <f>730</f>
        <v>730</v>
      </c>
      <c r="G138" s="8" t="s">
        <v>17</v>
      </c>
      <c r="H138" s="8" t="e">
        <f>NA()</f>
        <v>#N/A</v>
      </c>
      <c r="I138" s="24" t="e">
        <f>NA()</f>
        <v>#N/A</v>
      </c>
      <c r="J138" s="8" t="e">
        <f>NA()</f>
        <v>#N/A</v>
      </c>
      <c r="K138" s="8" t="e">
        <f>NA()</f>
        <v>#N/A</v>
      </c>
      <c r="L138" s="3" t="s">
        <v>540</v>
      </c>
      <c r="M138" s="12" t="s">
        <v>400</v>
      </c>
    </row>
    <row r="139" spans="1:13">
      <c r="A139">
        <v>138</v>
      </c>
      <c r="B139" s="17" t="s">
        <v>401</v>
      </c>
      <c r="C139" s="7">
        <v>36526</v>
      </c>
      <c r="D139" s="7">
        <v>43831</v>
      </c>
      <c r="E139" s="22" t="e">
        <f>NA()</f>
        <v>#N/A</v>
      </c>
      <c r="F139" s="8">
        <f>5*365</f>
        <v>1825</v>
      </c>
      <c r="G139" s="8" t="s">
        <v>17</v>
      </c>
      <c r="H139" s="8" t="e">
        <f>NA()</f>
        <v>#N/A</v>
      </c>
      <c r="I139" s="24" t="e">
        <f>NA()</f>
        <v>#N/A</v>
      </c>
      <c r="J139" s="8" t="e">
        <f>NA()</f>
        <v>#N/A</v>
      </c>
      <c r="K139" s="8" t="e">
        <f>NA()</f>
        <v>#N/A</v>
      </c>
      <c r="L139" s="3" t="s">
        <v>403</v>
      </c>
      <c r="M139" s="12" t="s">
        <v>402</v>
      </c>
    </row>
    <row r="140" spans="1:13">
      <c r="A140">
        <v>139</v>
      </c>
      <c r="B140" s="16" t="s">
        <v>404</v>
      </c>
      <c r="C140" s="7">
        <v>40179</v>
      </c>
      <c r="D140" s="7">
        <v>40543</v>
      </c>
      <c r="E140" s="22">
        <v>900</v>
      </c>
      <c r="F140" s="8" t="s">
        <v>25</v>
      </c>
      <c r="G140" s="8" t="s">
        <v>17</v>
      </c>
      <c r="H140" s="8" t="e">
        <f>NA()</f>
        <v>#N/A</v>
      </c>
      <c r="I140" s="24" t="e">
        <f>NA()</f>
        <v>#N/A</v>
      </c>
      <c r="J140" s="8" t="e">
        <f>NA()</f>
        <v>#N/A</v>
      </c>
      <c r="K140" s="8" t="e">
        <f>NA()</f>
        <v>#N/A</v>
      </c>
      <c r="L140" s="3" t="s">
        <v>409</v>
      </c>
      <c r="M140" s="12" t="s">
        <v>405</v>
      </c>
    </row>
    <row r="141" spans="1:13">
      <c r="A141">
        <v>140</v>
      </c>
      <c r="B141" s="17" t="s">
        <v>406</v>
      </c>
      <c r="C141" s="7">
        <v>36526</v>
      </c>
      <c r="D141" s="7">
        <v>43831</v>
      </c>
      <c r="E141" s="22">
        <v>900</v>
      </c>
      <c r="F141" s="8">
        <f>5*365</f>
        <v>1825</v>
      </c>
      <c r="G141" s="8" t="s">
        <v>17</v>
      </c>
      <c r="H141" s="8" t="e">
        <f>NA()</f>
        <v>#N/A</v>
      </c>
      <c r="I141" s="24" t="e">
        <f>NA()</f>
        <v>#N/A</v>
      </c>
      <c r="J141" s="8" t="e">
        <f>NA()</f>
        <v>#N/A</v>
      </c>
      <c r="K141" s="8" t="e">
        <f>NA()</f>
        <v>#N/A</v>
      </c>
      <c r="L141" s="3" t="s">
        <v>407</v>
      </c>
      <c r="M141" s="12" t="s">
        <v>408</v>
      </c>
    </row>
    <row r="142" spans="1:13">
      <c r="A142">
        <v>141</v>
      </c>
      <c r="B142" s="16" t="s">
        <v>410</v>
      </c>
      <c r="C142" s="7">
        <v>40179</v>
      </c>
      <c r="D142" s="7">
        <v>40179</v>
      </c>
      <c r="E142" s="22">
        <v>900</v>
      </c>
      <c r="F142" s="8" t="s">
        <v>25</v>
      </c>
      <c r="G142" s="8" t="s">
        <v>17</v>
      </c>
      <c r="H142" s="8" t="e">
        <f>NA()</f>
        <v>#N/A</v>
      </c>
      <c r="I142" s="24" t="e">
        <f>NA()</f>
        <v>#N/A</v>
      </c>
      <c r="J142" s="8" t="e">
        <f>NA()</f>
        <v>#N/A</v>
      </c>
      <c r="K142" s="8" t="e">
        <f>NA()</f>
        <v>#N/A</v>
      </c>
      <c r="L142" s="3" t="s">
        <v>413</v>
      </c>
      <c r="M142" s="12" t="s">
        <v>411</v>
      </c>
    </row>
    <row r="143" spans="1:13">
      <c r="A143">
        <v>142</v>
      </c>
      <c r="B143" s="17" t="s">
        <v>412</v>
      </c>
      <c r="C143" s="7">
        <v>40179</v>
      </c>
      <c r="D143" s="7">
        <v>40179</v>
      </c>
      <c r="E143" s="22">
        <f>900</f>
        <v>900</v>
      </c>
      <c r="F143" s="8" t="s">
        <v>25</v>
      </c>
      <c r="G143" s="8" t="s">
        <v>17</v>
      </c>
      <c r="H143" s="8" t="e">
        <f>NA()</f>
        <v>#N/A</v>
      </c>
      <c r="I143" s="24" t="e">
        <f>NA()</f>
        <v>#N/A</v>
      </c>
      <c r="J143" s="8" t="e">
        <f>NA()</f>
        <v>#N/A</v>
      </c>
      <c r="K143" s="8" t="e">
        <f>NA()</f>
        <v>#N/A</v>
      </c>
      <c r="L143" s="3" t="s">
        <v>414</v>
      </c>
      <c r="M143" s="12" t="s">
        <v>415</v>
      </c>
    </row>
    <row r="144" spans="1:13">
      <c r="A144">
        <v>143</v>
      </c>
      <c r="B144" s="16" t="s">
        <v>416</v>
      </c>
      <c r="C144" s="7">
        <v>36526</v>
      </c>
      <c r="D144" s="7">
        <v>43831</v>
      </c>
      <c r="E144" s="22">
        <f>900</f>
        <v>900</v>
      </c>
      <c r="F144" s="8">
        <f>5*365</f>
        <v>1825</v>
      </c>
      <c r="G144" s="8" t="s">
        <v>17</v>
      </c>
      <c r="H144" s="8" t="e">
        <f>NA()</f>
        <v>#N/A</v>
      </c>
      <c r="I144" s="24" t="e">
        <f>NA()</f>
        <v>#N/A</v>
      </c>
      <c r="J144" s="8" t="e">
        <f>NA()</f>
        <v>#N/A</v>
      </c>
      <c r="K144" s="8" t="e">
        <f>NA()</f>
        <v>#N/A</v>
      </c>
      <c r="L144" s="3" t="s">
        <v>417</v>
      </c>
      <c r="M144" s="12" t="s">
        <v>418</v>
      </c>
    </row>
    <row r="145" spans="1:13">
      <c r="A145">
        <v>144</v>
      </c>
      <c r="B145" s="17" t="s">
        <v>419</v>
      </c>
      <c r="C145" s="7">
        <v>36526</v>
      </c>
      <c r="D145" s="7">
        <v>43831</v>
      </c>
      <c r="E145" s="22">
        <f>900</f>
        <v>900</v>
      </c>
      <c r="F145" s="8">
        <f>5*365</f>
        <v>1825</v>
      </c>
      <c r="G145" s="8" t="s">
        <v>17</v>
      </c>
      <c r="H145" s="8" t="e">
        <f>NA()</f>
        <v>#N/A</v>
      </c>
      <c r="I145" s="24" t="e">
        <f>NA()</f>
        <v>#N/A</v>
      </c>
      <c r="J145" s="8" t="e">
        <f>NA()</f>
        <v>#N/A</v>
      </c>
      <c r="K145" s="8" t="e">
        <f>NA()</f>
        <v>#N/A</v>
      </c>
      <c r="L145" s="3" t="s">
        <v>420</v>
      </c>
      <c r="M145" s="12" t="s">
        <v>421</v>
      </c>
    </row>
    <row r="146" spans="1:13">
      <c r="A146">
        <v>145</v>
      </c>
      <c r="B146" s="16" t="s">
        <v>422</v>
      </c>
      <c r="C146" s="7">
        <v>36526</v>
      </c>
      <c r="D146" s="7">
        <v>43831</v>
      </c>
      <c r="E146" s="22">
        <v>900</v>
      </c>
      <c r="F146" s="8">
        <v>1825</v>
      </c>
      <c r="G146" s="8" t="s">
        <v>17</v>
      </c>
      <c r="H146" s="8" t="e">
        <f>NA()</f>
        <v>#N/A</v>
      </c>
      <c r="I146" s="24" t="e">
        <f>NA()</f>
        <v>#N/A</v>
      </c>
      <c r="J146" s="8" t="e">
        <f>NA()</f>
        <v>#N/A</v>
      </c>
      <c r="K146" s="8" t="e">
        <f>NA()</f>
        <v>#N/A</v>
      </c>
      <c r="L146" s="3" t="s">
        <v>423</v>
      </c>
      <c r="M146" s="12" t="s">
        <v>424</v>
      </c>
    </row>
    <row r="147" spans="1:13">
      <c r="A147">
        <v>146</v>
      </c>
      <c r="B147" s="17" t="s">
        <v>425</v>
      </c>
      <c r="C147" s="7">
        <v>35431</v>
      </c>
      <c r="D147" s="7">
        <v>42005</v>
      </c>
      <c r="E147" s="22">
        <v>25000</v>
      </c>
      <c r="F147" s="8">
        <v>365</v>
      </c>
      <c r="G147" s="8" t="s">
        <v>17</v>
      </c>
      <c r="H147" s="8" t="e">
        <f>NA()</f>
        <v>#N/A</v>
      </c>
      <c r="I147" s="24" t="e">
        <f>NA()</f>
        <v>#N/A</v>
      </c>
      <c r="J147" s="8" t="e">
        <f>NA()</f>
        <v>#N/A</v>
      </c>
      <c r="K147" s="8" t="e">
        <f>NA()</f>
        <v>#N/A</v>
      </c>
      <c r="L147" s="3" t="s">
        <v>427</v>
      </c>
      <c r="M147" s="12" t="s">
        <v>426</v>
      </c>
    </row>
    <row r="148" spans="1:13">
      <c r="A148">
        <v>147</v>
      </c>
      <c r="B148" s="16" t="s">
        <v>428</v>
      </c>
      <c r="C148" s="7">
        <v>38718</v>
      </c>
      <c r="D148" s="7">
        <v>43101</v>
      </c>
      <c r="E148" s="22" t="e">
        <f>NA()</f>
        <v>#N/A</v>
      </c>
      <c r="F148" s="8">
        <f>365</f>
        <v>365</v>
      </c>
      <c r="G148" s="8" t="s">
        <v>17</v>
      </c>
      <c r="H148" s="8" t="e">
        <f>NA()</f>
        <v>#N/A</v>
      </c>
      <c r="I148" s="24" t="e">
        <f>NA()</f>
        <v>#N/A</v>
      </c>
      <c r="J148" s="8" t="e">
        <f>NA()</f>
        <v>#N/A</v>
      </c>
      <c r="K148" s="8" t="e">
        <f>NA()</f>
        <v>#N/A</v>
      </c>
      <c r="L148" s="3" t="s">
        <v>500</v>
      </c>
      <c r="M148" s="12" t="s">
        <v>429</v>
      </c>
    </row>
    <row r="149" spans="1:13">
      <c r="A149">
        <v>148</v>
      </c>
      <c r="B149" s="17" t="s">
        <v>430</v>
      </c>
      <c r="C149" s="7">
        <v>35065</v>
      </c>
      <c r="D149" s="7">
        <v>40909</v>
      </c>
      <c r="E149" s="22">
        <f>360*30</f>
        <v>10800</v>
      </c>
      <c r="F149" s="8">
        <f>1*365</f>
        <v>365</v>
      </c>
      <c r="G149" s="8" t="s">
        <v>17</v>
      </c>
      <c r="H149" s="8" t="e">
        <f>NA()</f>
        <v>#N/A</v>
      </c>
      <c r="I149" s="24" t="e">
        <f>NA()</f>
        <v>#N/A</v>
      </c>
      <c r="J149" s="8" t="e">
        <f>NA()</f>
        <v>#N/A</v>
      </c>
      <c r="K149" s="8" t="e">
        <f>NA()</f>
        <v>#N/A</v>
      </c>
      <c r="L149" s="3" t="s">
        <v>431</v>
      </c>
      <c r="M149" s="12" t="s">
        <v>432</v>
      </c>
    </row>
    <row r="150" spans="1:13">
      <c r="A150">
        <v>149</v>
      </c>
      <c r="B150" s="16" t="s">
        <v>434</v>
      </c>
      <c r="C150" s="7">
        <v>34700</v>
      </c>
      <c r="D150" s="7">
        <v>35064</v>
      </c>
      <c r="E150" s="22">
        <f>0.00833*100000</f>
        <v>833.00000000000011</v>
      </c>
      <c r="F150" s="8" t="s">
        <v>25</v>
      </c>
      <c r="G150" s="8" t="s">
        <v>17</v>
      </c>
      <c r="H150" s="8" t="e">
        <f>NA()</f>
        <v>#N/A</v>
      </c>
      <c r="I150" s="24" t="e">
        <f>NA()</f>
        <v>#N/A</v>
      </c>
      <c r="J150" s="8" t="e">
        <f>NA()</f>
        <v>#N/A</v>
      </c>
      <c r="K150" s="8" t="e">
        <f>NA()</f>
        <v>#N/A</v>
      </c>
      <c r="L150" s="3" t="s">
        <v>437</v>
      </c>
      <c r="M150" s="12" t="s">
        <v>435</v>
      </c>
    </row>
    <row r="151" spans="1:13">
      <c r="A151">
        <v>150</v>
      </c>
      <c r="B151" s="17" t="s">
        <v>438</v>
      </c>
      <c r="C151" s="7">
        <v>25569</v>
      </c>
      <c r="D151" s="7">
        <v>36526</v>
      </c>
      <c r="E151" s="22">
        <v>900</v>
      </c>
      <c r="F151" s="8">
        <f>365*10</f>
        <v>3650</v>
      </c>
      <c r="G151" s="8" t="s">
        <v>17</v>
      </c>
      <c r="H151" s="8" t="e">
        <f>NA()</f>
        <v>#N/A</v>
      </c>
      <c r="I151" s="24" t="e">
        <f>NA()</f>
        <v>#N/A</v>
      </c>
      <c r="J151" s="8" t="e">
        <f>NA()</f>
        <v>#N/A</v>
      </c>
      <c r="K151" s="8" t="e">
        <f>NA()</f>
        <v>#N/A</v>
      </c>
      <c r="L151" s="3" t="s">
        <v>440</v>
      </c>
      <c r="M151" s="12" t="s">
        <v>439</v>
      </c>
    </row>
    <row r="152" spans="1:13">
      <c r="A152">
        <v>151</v>
      </c>
      <c r="B152" s="16" t="s">
        <v>441</v>
      </c>
      <c r="C152" s="7">
        <v>40179</v>
      </c>
      <c r="D152" s="7">
        <v>40543</v>
      </c>
      <c r="E152" s="22">
        <v>30</v>
      </c>
      <c r="F152" s="8" t="s">
        <v>25</v>
      </c>
      <c r="G152" s="8" t="s">
        <v>17</v>
      </c>
      <c r="H152" s="8" t="e">
        <f>NA()</f>
        <v>#N/A</v>
      </c>
      <c r="I152" s="24" t="e">
        <f>NA()</f>
        <v>#N/A</v>
      </c>
      <c r="J152" s="8" t="e">
        <f>NA()</f>
        <v>#N/A</v>
      </c>
      <c r="K152" s="8" t="e">
        <f>NA()</f>
        <v>#N/A</v>
      </c>
      <c r="L152" s="3" t="s">
        <v>442</v>
      </c>
      <c r="M152" s="12" t="s">
        <v>443</v>
      </c>
    </row>
    <row r="153" spans="1:13">
      <c r="A153">
        <v>152</v>
      </c>
      <c r="B153" s="17" t="s">
        <v>444</v>
      </c>
      <c r="C153" s="7">
        <v>40179</v>
      </c>
      <c r="D153" s="7">
        <v>40543</v>
      </c>
      <c r="E153" s="22">
        <v>30</v>
      </c>
      <c r="F153" s="8" t="s">
        <v>25</v>
      </c>
      <c r="G153" s="8" t="s">
        <v>17</v>
      </c>
      <c r="H153" s="8" t="e">
        <f>NA()</f>
        <v>#N/A</v>
      </c>
      <c r="I153" s="24" t="e">
        <f>NA()</f>
        <v>#N/A</v>
      </c>
      <c r="J153" s="8" t="e">
        <f>NA()</f>
        <v>#N/A</v>
      </c>
      <c r="K153" s="8" t="e">
        <f>NA()</f>
        <v>#N/A</v>
      </c>
      <c r="L153" s="3" t="s">
        <v>445</v>
      </c>
      <c r="M153" s="12" t="s">
        <v>443</v>
      </c>
    </row>
    <row r="154" spans="1:13">
      <c r="A154">
        <v>153</v>
      </c>
      <c r="B154" s="16" t="s">
        <v>446</v>
      </c>
      <c r="C154" s="7">
        <v>36161</v>
      </c>
      <c r="D154" s="7">
        <v>37622</v>
      </c>
      <c r="E154" s="22">
        <v>30</v>
      </c>
      <c r="F154" s="8" t="s">
        <v>25</v>
      </c>
      <c r="G154" s="8" t="s">
        <v>447</v>
      </c>
      <c r="H154" s="8" t="e">
        <f>NA()</f>
        <v>#N/A</v>
      </c>
      <c r="I154" s="24" t="e">
        <f>NA()</f>
        <v>#N/A</v>
      </c>
      <c r="J154" s="8" t="e">
        <f>NA()</f>
        <v>#N/A</v>
      </c>
      <c r="K154" s="8" t="e">
        <f>NA()</f>
        <v>#N/A</v>
      </c>
      <c r="L154" s="3" t="s">
        <v>448</v>
      </c>
      <c r="M154" s="12" t="s">
        <v>449</v>
      </c>
    </row>
    <row r="155" spans="1:13">
      <c r="A155">
        <v>154</v>
      </c>
      <c r="B155" s="17" t="s">
        <v>450</v>
      </c>
      <c r="C155" s="7">
        <v>36526</v>
      </c>
      <c r="D155" s="7">
        <v>47484</v>
      </c>
      <c r="E155" s="22">
        <f>2.5*60*30</f>
        <v>4500</v>
      </c>
      <c r="F155" s="8">
        <v>365</v>
      </c>
      <c r="G155" s="8" t="s">
        <v>17</v>
      </c>
      <c r="H155" s="8" t="e">
        <f>NA()</f>
        <v>#N/A</v>
      </c>
      <c r="I155" s="24" t="e">
        <f>NA()</f>
        <v>#N/A</v>
      </c>
      <c r="J155" s="8" t="e">
        <f>NA()</f>
        <v>#N/A</v>
      </c>
      <c r="K155" s="8" t="e">
        <f>NA()</f>
        <v>#N/A</v>
      </c>
      <c r="L155" s="3" t="s">
        <v>454</v>
      </c>
      <c r="M155" s="12" t="s">
        <v>453</v>
      </c>
    </row>
    <row r="156" spans="1:13">
      <c r="A156">
        <v>155</v>
      </c>
      <c r="B156" s="16" t="s">
        <v>455</v>
      </c>
      <c r="C156" s="7">
        <v>32874</v>
      </c>
      <c r="D156" s="7">
        <v>38353</v>
      </c>
      <c r="E156" s="22">
        <f>1*100000</f>
        <v>100000</v>
      </c>
      <c r="F156" s="8">
        <f>5*365</f>
        <v>1825</v>
      </c>
      <c r="G156" s="8" t="s">
        <v>17</v>
      </c>
      <c r="H156" s="8" t="e">
        <f>NA()</f>
        <v>#N/A</v>
      </c>
      <c r="I156" s="24" t="e">
        <f>NA()</f>
        <v>#N/A</v>
      </c>
      <c r="J156" s="8" t="e">
        <f>NA()</f>
        <v>#N/A</v>
      </c>
      <c r="K156" s="8" t="e">
        <f>NA()</f>
        <v>#N/A</v>
      </c>
      <c r="L156" s="3" t="s">
        <v>456</v>
      </c>
      <c r="M156" s="12" t="s">
        <v>457</v>
      </c>
    </row>
    <row r="157" spans="1:13">
      <c r="A157">
        <v>156</v>
      </c>
      <c r="B157" s="17" t="s">
        <v>481</v>
      </c>
      <c r="C157" s="7">
        <v>41275</v>
      </c>
      <c r="D157" s="7">
        <v>41639</v>
      </c>
      <c r="E157" s="8">
        <v>900</v>
      </c>
      <c r="F157" s="8" t="s">
        <v>25</v>
      </c>
      <c r="G157" s="8" t="s">
        <v>17</v>
      </c>
      <c r="H157" s="8" t="e">
        <f>NA()</f>
        <v>#N/A</v>
      </c>
      <c r="I157" s="24" t="e">
        <f>NA()</f>
        <v>#N/A</v>
      </c>
      <c r="J157" s="8" t="e">
        <f>NA()</f>
        <v>#N/A</v>
      </c>
      <c r="K157" s="8" t="e">
        <f>NA()</f>
        <v>#N/A</v>
      </c>
      <c r="L157" s="3" t="s">
        <v>483</v>
      </c>
      <c r="M157" s="12" t="s">
        <v>484</v>
      </c>
    </row>
    <row r="158" spans="1:13">
      <c r="A158">
        <v>157</v>
      </c>
      <c r="B158" s="16" t="s">
        <v>485</v>
      </c>
      <c r="C158" s="7">
        <v>41275</v>
      </c>
      <c r="D158" s="7">
        <v>41639</v>
      </c>
      <c r="E158" s="8">
        <v>900</v>
      </c>
      <c r="F158" s="8" t="s">
        <v>25</v>
      </c>
      <c r="G158" s="8" t="s">
        <v>17</v>
      </c>
      <c r="H158" s="8" t="e">
        <f>NA()</f>
        <v>#N/A</v>
      </c>
      <c r="I158" s="24" t="e">
        <f>NA()</f>
        <v>#N/A</v>
      </c>
      <c r="J158" s="8" t="e">
        <f>NA()</f>
        <v>#N/A</v>
      </c>
      <c r="K158" s="8" t="e">
        <f>NA()</f>
        <v>#N/A</v>
      </c>
      <c r="L158" s="3" t="s">
        <v>486</v>
      </c>
      <c r="M158" s="12" t="s">
        <v>487</v>
      </c>
    </row>
    <row r="159" spans="1:13">
      <c r="A159">
        <v>158</v>
      </c>
      <c r="B159" s="17" t="s">
        <v>488</v>
      </c>
      <c r="C159" s="7">
        <v>32874</v>
      </c>
      <c r="D159" s="7">
        <v>40179</v>
      </c>
      <c r="E159" s="8" t="e">
        <f>NA()</f>
        <v>#N/A</v>
      </c>
      <c r="F159" s="8">
        <f>365*10</f>
        <v>3650</v>
      </c>
      <c r="G159" s="8" t="s">
        <v>17</v>
      </c>
      <c r="H159" s="8" t="e">
        <f>NA()</f>
        <v>#N/A</v>
      </c>
      <c r="I159" s="24" t="e">
        <f>NA()</f>
        <v>#N/A</v>
      </c>
      <c r="J159" s="8" t="e">
        <f>NA()</f>
        <v>#N/A</v>
      </c>
      <c r="K159" s="8" t="e">
        <f>NA()</f>
        <v>#N/A</v>
      </c>
      <c r="L159" s="3" t="s">
        <v>490</v>
      </c>
      <c r="M159" s="12" t="s">
        <v>489</v>
      </c>
    </row>
    <row r="160" spans="1:13">
      <c r="A160">
        <v>159</v>
      </c>
      <c r="B160" s="16" t="s">
        <v>491</v>
      </c>
      <c r="C160" s="7">
        <v>25569</v>
      </c>
      <c r="D160" s="7">
        <v>36526</v>
      </c>
      <c r="E160" s="8">
        <v>1000</v>
      </c>
      <c r="F160" s="8">
        <f>365*10</f>
        <v>3650</v>
      </c>
      <c r="G160" s="8" t="s">
        <v>17</v>
      </c>
      <c r="H160" s="8" t="e">
        <f>NA()</f>
        <v>#N/A</v>
      </c>
      <c r="I160" s="24" t="e">
        <f>NA()</f>
        <v>#N/A</v>
      </c>
      <c r="J160" s="8" t="e">
        <f>NA()</f>
        <v>#N/A</v>
      </c>
      <c r="K160" s="8" t="e">
        <f>NA()</f>
        <v>#N/A</v>
      </c>
      <c r="L160" s="3" t="s">
        <v>493</v>
      </c>
      <c r="M160" s="12" t="s">
        <v>492</v>
      </c>
    </row>
    <row r="161" spans="1:13">
      <c r="A161">
        <v>160</v>
      </c>
      <c r="B161" s="17" t="s">
        <v>494</v>
      </c>
      <c r="C161" s="7">
        <v>41365</v>
      </c>
      <c r="D161" s="7">
        <v>41394</v>
      </c>
      <c r="E161" s="8">
        <v>1000</v>
      </c>
      <c r="F161" s="8" t="s">
        <v>25</v>
      </c>
      <c r="G161" s="8" t="s">
        <v>17</v>
      </c>
      <c r="H161" s="8" t="e">
        <f>NA()</f>
        <v>#N/A</v>
      </c>
      <c r="I161" s="24" t="e">
        <f>NA()</f>
        <v>#N/A</v>
      </c>
      <c r="J161" s="8" t="e">
        <f>NA()</f>
        <v>#N/A</v>
      </c>
      <c r="K161" s="8" t="e">
        <f>NA()</f>
        <v>#N/A</v>
      </c>
      <c r="L161" s="3" t="s">
        <v>495</v>
      </c>
      <c r="M161" s="12" t="s">
        <v>496</v>
      </c>
    </row>
    <row r="162" spans="1:13">
      <c r="A162">
        <v>161</v>
      </c>
      <c r="B162" s="16" t="s">
        <v>498</v>
      </c>
      <c r="C162" s="7">
        <v>41365</v>
      </c>
      <c r="D162" s="7">
        <v>41394</v>
      </c>
      <c r="E162" s="8">
        <v>1000</v>
      </c>
      <c r="F162" s="8" t="s">
        <v>25</v>
      </c>
      <c r="G162" s="8" t="s">
        <v>17</v>
      </c>
      <c r="H162" s="8" t="e">
        <f>NA()</f>
        <v>#N/A</v>
      </c>
      <c r="I162" s="24" t="e">
        <f>NA()</f>
        <v>#N/A</v>
      </c>
      <c r="J162" s="8" t="e">
        <f>NA()</f>
        <v>#N/A</v>
      </c>
      <c r="K162" s="8" t="e">
        <f>NA()</f>
        <v>#N/A</v>
      </c>
      <c r="L162" s="3" t="s">
        <v>499</v>
      </c>
      <c r="M162" s="12" t="s">
        <v>497</v>
      </c>
    </row>
    <row r="163" spans="1:13">
      <c r="A163">
        <v>162</v>
      </c>
      <c r="B163" s="17" t="s">
        <v>501</v>
      </c>
      <c r="C163" s="27" t="s">
        <v>524</v>
      </c>
      <c r="D163" s="7">
        <v>39082</v>
      </c>
      <c r="E163" s="8">
        <f>footnote!$C$3*0.08333</f>
        <v>8333</v>
      </c>
      <c r="F163" s="8">
        <f>365*100</f>
        <v>36500</v>
      </c>
      <c r="G163" s="8" t="s">
        <v>17</v>
      </c>
      <c r="H163" s="8" t="e">
        <f>NA()</f>
        <v>#N/A</v>
      </c>
      <c r="I163" s="24" t="e">
        <f>NA()</f>
        <v>#N/A</v>
      </c>
      <c r="J163" s="8" t="e">
        <f>NA()</f>
        <v>#N/A</v>
      </c>
      <c r="K163" s="8" t="e">
        <f>NA()</f>
        <v>#N/A</v>
      </c>
      <c r="L163" s="3" t="s">
        <v>502</v>
      </c>
      <c r="M163" s="12" t="s">
        <v>503</v>
      </c>
    </row>
    <row r="164" spans="1:13">
      <c r="A164">
        <v>163</v>
      </c>
      <c r="B164" s="16" t="s">
        <v>504</v>
      </c>
      <c r="C164" s="7">
        <v>29221</v>
      </c>
      <c r="D164" s="7">
        <v>40179</v>
      </c>
      <c r="E164" s="8" t="e">
        <f>NA()</f>
        <v>#N/A</v>
      </c>
      <c r="F164" s="8" t="e">
        <f>NA()</f>
        <v>#N/A</v>
      </c>
      <c r="G164" s="8" t="s">
        <v>17</v>
      </c>
      <c r="H164" s="8" t="e">
        <f>NA()</f>
        <v>#N/A</v>
      </c>
      <c r="I164" s="24" t="e">
        <f>NA()</f>
        <v>#N/A</v>
      </c>
      <c r="J164" s="8" t="e">
        <f>NA()</f>
        <v>#N/A</v>
      </c>
      <c r="K164" s="8" t="e">
        <f>NA()</f>
        <v>#N/A</v>
      </c>
      <c r="L164" s="3" t="s">
        <v>573</v>
      </c>
      <c r="M164" s="12" t="s">
        <v>505</v>
      </c>
    </row>
    <row r="165" spans="1:13">
      <c r="A165">
        <v>164</v>
      </c>
      <c r="B165" s="17" t="s">
        <v>506</v>
      </c>
      <c r="C165" s="7">
        <v>36526</v>
      </c>
      <c r="D165" s="7">
        <v>36891</v>
      </c>
      <c r="E165" s="8" t="e">
        <f>NA()</f>
        <v>#N/A</v>
      </c>
      <c r="F165" s="8" t="s">
        <v>25</v>
      </c>
      <c r="G165" s="8" t="s">
        <v>17</v>
      </c>
      <c r="H165" s="8" t="e">
        <f>NA()</f>
        <v>#N/A</v>
      </c>
      <c r="I165" s="24" t="e">
        <f>NA()</f>
        <v>#N/A</v>
      </c>
      <c r="J165" s="8" t="e">
        <f>NA()</f>
        <v>#N/A</v>
      </c>
      <c r="K165" s="8" t="e">
        <f>NA()</f>
        <v>#N/A</v>
      </c>
      <c r="L165" s="3" t="s">
        <v>507</v>
      </c>
      <c r="M165" s="12" t="s">
        <v>508</v>
      </c>
    </row>
    <row r="166" spans="1:13">
      <c r="A166">
        <v>165</v>
      </c>
      <c r="B166" s="16" t="s">
        <v>509</v>
      </c>
      <c r="C166" s="7">
        <v>32874</v>
      </c>
      <c r="D166" s="7">
        <v>73051</v>
      </c>
      <c r="E166" s="8" t="e">
        <f>NA()</f>
        <v>#N/A</v>
      </c>
      <c r="F166" s="8">
        <f>10*365</f>
        <v>3650</v>
      </c>
      <c r="G166" s="8" t="s">
        <v>17</v>
      </c>
      <c r="H166" s="8" t="e">
        <f>NA()</f>
        <v>#N/A</v>
      </c>
      <c r="I166" s="24" t="e">
        <f>NA()</f>
        <v>#N/A</v>
      </c>
      <c r="J166" s="8" t="e">
        <f>NA()</f>
        <v>#N/A</v>
      </c>
      <c r="K166" s="8" t="e">
        <f>NA()</f>
        <v>#N/A</v>
      </c>
      <c r="L166" s="3" t="s">
        <v>511</v>
      </c>
      <c r="M166" s="12" t="s">
        <v>510</v>
      </c>
    </row>
    <row r="167" spans="1:13">
      <c r="A167">
        <v>166</v>
      </c>
      <c r="B167" s="17" t="s">
        <v>512</v>
      </c>
      <c r="C167" s="27" t="s">
        <v>523</v>
      </c>
      <c r="D167" s="7">
        <v>38353</v>
      </c>
      <c r="E167" s="8" t="e">
        <f>NA()</f>
        <v>#N/A</v>
      </c>
      <c r="F167" s="8">
        <f>365*1</f>
        <v>365</v>
      </c>
      <c r="G167" s="8" t="s">
        <v>17</v>
      </c>
      <c r="H167" s="8" t="e">
        <f>NA()</f>
        <v>#N/A</v>
      </c>
      <c r="I167" s="24" t="e">
        <f>NA()</f>
        <v>#N/A</v>
      </c>
      <c r="J167" s="8" t="e">
        <f>NA()</f>
        <v>#N/A</v>
      </c>
      <c r="K167" s="8" t="e">
        <f>NA()</f>
        <v>#N/A</v>
      </c>
      <c r="L167" s="3" t="s">
        <v>514</v>
      </c>
      <c r="M167" s="12" t="s">
        <v>513</v>
      </c>
    </row>
    <row r="168" spans="1:13">
      <c r="A168">
        <v>167</v>
      </c>
      <c r="B168" s="16" t="s">
        <v>515</v>
      </c>
      <c r="C168" s="7">
        <v>32874</v>
      </c>
      <c r="D168" s="7">
        <v>40179</v>
      </c>
      <c r="E168" s="8" t="e">
        <f>NA()</f>
        <v>#N/A</v>
      </c>
      <c r="F168" s="8">
        <f>365*10</f>
        <v>3650</v>
      </c>
      <c r="G168" s="8" t="s">
        <v>17</v>
      </c>
      <c r="H168" s="8" t="e">
        <f>NA()</f>
        <v>#N/A</v>
      </c>
      <c r="I168" s="24" t="e">
        <f>NA()</f>
        <v>#N/A</v>
      </c>
      <c r="J168" s="8" t="e">
        <f>NA()</f>
        <v>#N/A</v>
      </c>
      <c r="K168" s="8" t="e">
        <f>NA()</f>
        <v>#N/A</v>
      </c>
      <c r="L168" s="3" t="s">
        <v>517</v>
      </c>
      <c r="M168" s="12" t="s">
        <v>516</v>
      </c>
    </row>
    <row r="169" spans="1:13">
      <c r="A169">
        <v>168</v>
      </c>
      <c r="B169" s="17" t="s">
        <v>518</v>
      </c>
      <c r="C169" s="7">
        <v>34335</v>
      </c>
      <c r="D169" s="7">
        <v>36892</v>
      </c>
      <c r="E169" s="8">
        <f>footnote!C3*0.5</f>
        <v>50000</v>
      </c>
      <c r="F169" s="8" t="s">
        <v>25</v>
      </c>
      <c r="G169" s="8" t="s">
        <v>17</v>
      </c>
      <c r="H169" s="8" t="e">
        <f>NA()</f>
        <v>#N/A</v>
      </c>
      <c r="I169" s="24" t="e">
        <f>NA()</f>
        <v>#N/A</v>
      </c>
      <c r="J169" s="8" t="e">
        <f>NA()</f>
        <v>#N/A</v>
      </c>
      <c r="K169" s="8" t="e">
        <f>NA()</f>
        <v>#N/A</v>
      </c>
      <c r="L169" s="3" t="s">
        <v>527</v>
      </c>
      <c r="M169" s="12" t="s">
        <v>522</v>
      </c>
    </row>
    <row r="170" spans="1:13">
      <c r="A170">
        <v>169</v>
      </c>
      <c r="B170" s="16" t="s">
        <v>526</v>
      </c>
      <c r="C170" s="7">
        <v>34335</v>
      </c>
      <c r="D170" s="7">
        <v>36892</v>
      </c>
      <c r="E170" s="8">
        <f>footnote!$C$3*0.5</f>
        <v>50000</v>
      </c>
      <c r="F170" s="8" t="s">
        <v>25</v>
      </c>
      <c r="G170" s="8" t="s">
        <v>17</v>
      </c>
      <c r="H170" s="8" t="e">
        <f>NA()</f>
        <v>#N/A</v>
      </c>
      <c r="I170" s="24" t="e">
        <f>NA()</f>
        <v>#N/A</v>
      </c>
      <c r="J170" s="8" t="e">
        <f>NA()</f>
        <v>#N/A</v>
      </c>
      <c r="K170" s="8" t="e">
        <f>NA()</f>
        <v>#N/A</v>
      </c>
      <c r="L170" s="3" t="s">
        <v>532</v>
      </c>
      <c r="M170" s="12" t="s">
        <v>528</v>
      </c>
    </row>
    <row r="171" spans="1:13">
      <c r="A171">
        <v>170</v>
      </c>
      <c r="B171" s="17" t="s">
        <v>529</v>
      </c>
      <c r="C171" s="7">
        <v>34335</v>
      </c>
      <c r="D171" s="7">
        <v>36892</v>
      </c>
      <c r="E171" s="8">
        <f>footnote!$C$3*0.5</f>
        <v>50000</v>
      </c>
      <c r="F171" s="8" t="s">
        <v>25</v>
      </c>
      <c r="G171" s="8" t="s">
        <v>17</v>
      </c>
      <c r="H171" s="8" t="e">
        <f>NA()</f>
        <v>#N/A</v>
      </c>
      <c r="I171" s="24" t="e">
        <f>NA()</f>
        <v>#N/A</v>
      </c>
      <c r="J171" s="8" t="e">
        <f>NA()</f>
        <v>#N/A</v>
      </c>
      <c r="K171" s="8" t="e">
        <f>NA()</f>
        <v>#N/A</v>
      </c>
      <c r="L171" s="3" t="s">
        <v>530</v>
      </c>
      <c r="M171" s="12" t="s">
        <v>531</v>
      </c>
    </row>
    <row r="172" spans="1:13">
      <c r="A172">
        <v>171</v>
      </c>
      <c r="B172" s="16" t="s">
        <v>533</v>
      </c>
      <c r="C172" s="7">
        <v>34335</v>
      </c>
      <c r="D172" s="7">
        <v>36892</v>
      </c>
      <c r="E172" s="8">
        <f>footnote!$C$3*0.5</f>
        <v>50000</v>
      </c>
      <c r="F172" s="8" t="s">
        <v>25</v>
      </c>
      <c r="G172" s="8" t="s">
        <v>17</v>
      </c>
      <c r="H172" s="8" t="e">
        <f>NA()</f>
        <v>#N/A</v>
      </c>
      <c r="I172" s="24" t="e">
        <f>NA()</f>
        <v>#N/A</v>
      </c>
      <c r="J172" s="8" t="e">
        <f>NA()</f>
        <v>#N/A</v>
      </c>
      <c r="K172" s="8" t="e">
        <f>NA()</f>
        <v>#N/A</v>
      </c>
      <c r="L172" s="3" t="s">
        <v>534</v>
      </c>
      <c r="M172" s="12" t="s">
        <v>535</v>
      </c>
    </row>
    <row r="173" spans="1:13">
      <c r="A173">
        <v>172</v>
      </c>
      <c r="B173" s="17" t="s">
        <v>536</v>
      </c>
      <c r="C173" s="7" t="s">
        <v>537</v>
      </c>
      <c r="D173" s="7">
        <v>38353</v>
      </c>
      <c r="E173" s="8" t="e">
        <f>NA()</f>
        <v>#N/A</v>
      </c>
      <c r="F173" s="8">
        <f>1*365</f>
        <v>365</v>
      </c>
      <c r="G173" s="8" t="s">
        <v>17</v>
      </c>
      <c r="H173" s="8" t="e">
        <f>NA()</f>
        <v>#N/A</v>
      </c>
      <c r="I173" s="24" t="e">
        <f>NA()</f>
        <v>#N/A</v>
      </c>
      <c r="J173" s="8" t="e">
        <f>NA()</f>
        <v>#N/A</v>
      </c>
      <c r="K173" s="8" t="e">
        <f>NA()</f>
        <v>#N/A</v>
      </c>
      <c r="L173" s="3" t="s">
        <v>538</v>
      </c>
      <c r="M173" s="12" t="s">
        <v>539</v>
      </c>
    </row>
    <row r="174" spans="1:13">
      <c r="A174">
        <v>173</v>
      </c>
      <c r="B174" s="16" t="s">
        <v>541</v>
      </c>
      <c r="C174" s="7">
        <v>34700</v>
      </c>
      <c r="D174" s="7">
        <v>36526</v>
      </c>
      <c r="E174" s="8">
        <f>footnote!$C$3*0.00833</f>
        <v>833.00000000000011</v>
      </c>
      <c r="F174" s="8">
        <f>5*365</f>
        <v>1825</v>
      </c>
      <c r="G174" s="8" t="s">
        <v>17</v>
      </c>
      <c r="H174" s="8" t="e">
        <f>NA()</f>
        <v>#N/A</v>
      </c>
      <c r="I174" s="24" t="e">
        <f>NA()</f>
        <v>#N/A</v>
      </c>
      <c r="J174" s="8" t="e">
        <f>NA()</f>
        <v>#N/A</v>
      </c>
      <c r="K174" s="8" t="e">
        <f>NA()</f>
        <v>#N/A</v>
      </c>
      <c r="L174" s="3" t="s">
        <v>544</v>
      </c>
      <c r="M174" s="12" t="s">
        <v>543</v>
      </c>
    </row>
    <row r="175" spans="1:13">
      <c r="A175">
        <v>174</v>
      </c>
      <c r="B175" s="17" t="s">
        <v>545</v>
      </c>
      <c r="C175" s="7">
        <v>36526</v>
      </c>
      <c r="D175" s="7">
        <v>36891</v>
      </c>
      <c r="E175" s="8">
        <f>footnote!$C$3*0.00833</f>
        <v>833.00000000000011</v>
      </c>
      <c r="F175" s="8" t="s">
        <v>25</v>
      </c>
      <c r="G175" s="8" t="s">
        <v>17</v>
      </c>
      <c r="H175" s="8" t="e">
        <f>NA()</f>
        <v>#N/A</v>
      </c>
      <c r="I175" s="24" t="e">
        <f>NA()</f>
        <v>#N/A</v>
      </c>
      <c r="J175" s="8" t="e">
        <f>NA()</f>
        <v>#N/A</v>
      </c>
      <c r="K175" s="8" t="e">
        <f>NA()</f>
        <v>#N/A</v>
      </c>
      <c r="L175" s="3" t="s">
        <v>542</v>
      </c>
      <c r="M175" s="12" t="s">
        <v>546</v>
      </c>
    </row>
    <row r="176" spans="1:13">
      <c r="A176">
        <v>175</v>
      </c>
      <c r="B176" s="16" t="s">
        <v>547</v>
      </c>
      <c r="C176" s="7">
        <v>32874</v>
      </c>
      <c r="D176" s="7">
        <v>36526</v>
      </c>
      <c r="E176" s="8">
        <f>footnote!$C$2*30</f>
        <v>900</v>
      </c>
      <c r="F176" s="8">
        <f>5*365</f>
        <v>1825</v>
      </c>
      <c r="G176" s="8" t="s">
        <v>17</v>
      </c>
      <c r="H176" s="8" t="e">
        <f>NA()</f>
        <v>#N/A</v>
      </c>
      <c r="I176" s="24" t="e">
        <f>NA()</f>
        <v>#N/A</v>
      </c>
      <c r="J176" s="8" t="e">
        <f>NA()</f>
        <v>#N/A</v>
      </c>
      <c r="K176" s="8" t="e">
        <f>NA()</f>
        <v>#N/A</v>
      </c>
      <c r="L176" s="3" t="s">
        <v>548</v>
      </c>
      <c r="M176" s="12" t="s">
        <v>549</v>
      </c>
    </row>
    <row r="177" spans="1:13">
      <c r="A177">
        <v>176</v>
      </c>
      <c r="B177" s="17" t="s">
        <v>550</v>
      </c>
      <c r="C177" s="7">
        <v>32874</v>
      </c>
      <c r="D177" s="7">
        <v>36526</v>
      </c>
      <c r="E177" s="8">
        <f>footnote!$C$2*30</f>
        <v>900</v>
      </c>
      <c r="F177" s="8">
        <f>5*365</f>
        <v>1825</v>
      </c>
      <c r="G177" s="8" t="s">
        <v>17</v>
      </c>
      <c r="H177" s="8" t="e">
        <f>NA()</f>
        <v>#N/A</v>
      </c>
      <c r="I177" s="24" t="e">
        <f>NA()</f>
        <v>#N/A</v>
      </c>
      <c r="J177" s="8" t="e">
        <f>NA()</f>
        <v>#N/A</v>
      </c>
      <c r="K177" s="8" t="e">
        <f>NA()</f>
        <v>#N/A</v>
      </c>
      <c r="L177" s="3" t="s">
        <v>551</v>
      </c>
      <c r="M177" s="12" t="s">
        <v>552</v>
      </c>
    </row>
    <row r="178" spans="1:13">
      <c r="A178">
        <v>177</v>
      </c>
      <c r="B178" s="16" t="s">
        <v>553</v>
      </c>
      <c r="C178" s="7">
        <v>32874</v>
      </c>
      <c r="D178" s="7">
        <v>36526</v>
      </c>
      <c r="E178" s="8" t="e">
        <f>NA()</f>
        <v>#N/A</v>
      </c>
      <c r="F178" s="8" t="s">
        <v>25</v>
      </c>
      <c r="G178" s="8" t="s">
        <v>17</v>
      </c>
      <c r="H178" s="8" t="e">
        <f>NA()</f>
        <v>#N/A</v>
      </c>
      <c r="I178" s="24" t="e">
        <f>NA()</f>
        <v>#N/A</v>
      </c>
      <c r="J178" s="8" t="e">
        <f>NA()</f>
        <v>#N/A</v>
      </c>
      <c r="K178" s="8" t="e">
        <f>NA()</f>
        <v>#N/A</v>
      </c>
      <c r="L178" s="3" t="s">
        <v>554</v>
      </c>
      <c r="M178" s="12" t="s">
        <v>555</v>
      </c>
    </row>
    <row r="179" spans="1:13">
      <c r="A179">
        <v>178</v>
      </c>
      <c r="B179" s="17" t="s">
        <v>556</v>
      </c>
      <c r="C179" s="7">
        <v>40544</v>
      </c>
      <c r="D179" s="7">
        <v>40908</v>
      </c>
      <c r="E179" s="8" t="e">
        <f>NA()</f>
        <v>#N/A</v>
      </c>
      <c r="F179" s="8" t="s">
        <v>25</v>
      </c>
      <c r="G179" s="8" t="s">
        <v>17</v>
      </c>
      <c r="H179" s="8" t="e">
        <f>NA()</f>
        <v>#N/A</v>
      </c>
      <c r="I179" s="24" t="e">
        <f>NA()</f>
        <v>#N/A</v>
      </c>
      <c r="J179" s="8" t="e">
        <f>NA()</f>
        <v>#N/A</v>
      </c>
      <c r="K179" s="8" t="e">
        <f>NA()</f>
        <v>#N/A</v>
      </c>
      <c r="L179" s="3" t="s">
        <v>557</v>
      </c>
      <c r="M179" s="12" t="s">
        <v>558</v>
      </c>
    </row>
    <row r="180" spans="1:13">
      <c r="A180">
        <v>179</v>
      </c>
      <c r="B180" s="16" t="s">
        <v>559</v>
      </c>
      <c r="C180" s="7">
        <v>40544</v>
      </c>
      <c r="D180" s="7">
        <v>40908</v>
      </c>
      <c r="E180" s="8" t="e">
        <f>NA()</f>
        <v>#N/A</v>
      </c>
      <c r="F180" s="8" t="s">
        <v>25</v>
      </c>
      <c r="G180" s="8" t="s">
        <v>17</v>
      </c>
      <c r="H180" s="8" t="e">
        <f>NA()</f>
        <v>#N/A</v>
      </c>
      <c r="I180" s="24" t="e">
        <f>NA()</f>
        <v>#N/A</v>
      </c>
      <c r="J180" s="8" t="e">
        <f>NA()</f>
        <v>#N/A</v>
      </c>
      <c r="K180" s="8" t="e">
        <f>NA()</f>
        <v>#N/A</v>
      </c>
      <c r="L180" s="3" t="s">
        <v>560</v>
      </c>
      <c r="M180" s="12" t="s">
        <v>561</v>
      </c>
    </row>
    <row r="181" spans="1:13">
      <c r="A181">
        <v>180</v>
      </c>
      <c r="B181" s="17" t="s">
        <v>562</v>
      </c>
      <c r="C181" s="7">
        <v>37987</v>
      </c>
      <c r="D181" s="7">
        <v>40544</v>
      </c>
      <c r="E181" s="8" t="e">
        <f>NA()</f>
        <v>#N/A</v>
      </c>
      <c r="F181" s="8">
        <f>365</f>
        <v>365</v>
      </c>
      <c r="G181" s="8" t="s">
        <v>17</v>
      </c>
      <c r="H181" s="8" t="e">
        <f>NA()</f>
        <v>#N/A</v>
      </c>
      <c r="I181" s="24" t="e">
        <f>NA()</f>
        <v>#N/A</v>
      </c>
      <c r="J181" s="8" t="e">
        <f>NA()</f>
        <v>#N/A</v>
      </c>
      <c r="K181" s="8" t="e">
        <f>NA()</f>
        <v>#N/A</v>
      </c>
      <c r="L181" s="3" t="s">
        <v>570</v>
      </c>
      <c r="M181" s="12" t="s">
        <v>563</v>
      </c>
    </row>
    <row r="182" spans="1:13">
      <c r="A182">
        <v>181</v>
      </c>
      <c r="B182" s="16" t="s">
        <v>564</v>
      </c>
      <c r="C182" s="7">
        <v>36526</v>
      </c>
      <c r="D182" s="7">
        <v>36891</v>
      </c>
      <c r="E182" s="8">
        <f>footnote!$C$2*60*5</f>
        <v>9000</v>
      </c>
      <c r="F182" s="8" t="s">
        <v>25</v>
      </c>
      <c r="G182" s="8" t="s">
        <v>17</v>
      </c>
      <c r="H182" s="8" t="e">
        <f>NA()</f>
        <v>#N/A</v>
      </c>
      <c r="I182" s="24" t="e">
        <f>NA()</f>
        <v>#N/A</v>
      </c>
      <c r="J182" s="8" t="e">
        <f>NA()</f>
        <v>#N/A</v>
      </c>
      <c r="K182" s="8" t="e">
        <f>NA()</f>
        <v>#N/A</v>
      </c>
      <c r="L182" s="3" t="s">
        <v>565</v>
      </c>
      <c r="M182" s="12" t="s">
        <v>566</v>
      </c>
    </row>
    <row r="183" spans="1:13">
      <c r="A183">
        <v>182</v>
      </c>
      <c r="B183" s="17" t="s">
        <v>567</v>
      </c>
      <c r="C183" s="7">
        <v>36526</v>
      </c>
      <c r="D183" s="7">
        <v>36891</v>
      </c>
      <c r="E183" s="8">
        <f>footnote!$C$2*60*5</f>
        <v>9000</v>
      </c>
      <c r="F183" s="8" t="s">
        <v>25</v>
      </c>
      <c r="G183" s="8" t="s">
        <v>17</v>
      </c>
      <c r="H183" s="8" t="e">
        <f>NA()</f>
        <v>#N/A</v>
      </c>
      <c r="I183" s="24" t="e">
        <f>NA()</f>
        <v>#N/A</v>
      </c>
      <c r="J183" s="8" t="e">
        <f>NA()</f>
        <v>#N/A</v>
      </c>
      <c r="K183" s="8" t="e">
        <f>NA()</f>
        <v>#N/A</v>
      </c>
      <c r="L183" s="3" t="s">
        <v>568</v>
      </c>
      <c r="M183" s="12" t="s">
        <v>569</v>
      </c>
    </row>
    <row r="184" spans="1:13">
      <c r="A184">
        <v>183</v>
      </c>
      <c r="B184" s="16" t="s">
        <v>571</v>
      </c>
      <c r="C184" s="7">
        <v>35796</v>
      </c>
      <c r="D184" s="7">
        <v>39083</v>
      </c>
      <c r="E184" s="8">
        <f>footnote!$C$3*0.0833</f>
        <v>8330</v>
      </c>
      <c r="F184" s="8">
        <f>1*365</f>
        <v>365</v>
      </c>
      <c r="G184" s="8" t="s">
        <v>17</v>
      </c>
      <c r="H184" s="8" t="e">
        <f>NA()</f>
        <v>#N/A</v>
      </c>
      <c r="I184" s="24" t="e">
        <f>NA()</f>
        <v>#N/A</v>
      </c>
      <c r="J184" s="8" t="e">
        <f>NA()</f>
        <v>#N/A</v>
      </c>
      <c r="K184" s="8" t="e">
        <f>NA()</f>
        <v>#N/A</v>
      </c>
      <c r="L184" s="3" t="s">
        <v>574</v>
      </c>
      <c r="M184" s="12" t="s">
        <v>572</v>
      </c>
    </row>
    <row r="185" spans="1:13">
      <c r="A185">
        <v>184</v>
      </c>
      <c r="B185" s="17" t="s">
        <v>575</v>
      </c>
      <c r="C185" s="7">
        <v>36526</v>
      </c>
      <c r="D185" s="7">
        <v>65746</v>
      </c>
      <c r="E185" s="8" t="e">
        <f>NA()</f>
        <v>#N/A</v>
      </c>
      <c r="F185" s="8">
        <f>30*365</f>
        <v>10950</v>
      </c>
      <c r="G185" s="8" t="s">
        <v>17</v>
      </c>
      <c r="H185" s="8" t="e">
        <f>NA()</f>
        <v>#N/A</v>
      </c>
      <c r="I185" s="24" t="e">
        <f>NA()</f>
        <v>#N/A</v>
      </c>
      <c r="J185" s="8" t="e">
        <f>NA()</f>
        <v>#N/A</v>
      </c>
      <c r="K185" s="8" t="e">
        <f>NA()</f>
        <v>#N/A</v>
      </c>
      <c r="L185" s="3" t="s">
        <v>576</v>
      </c>
      <c r="M185" s="12" t="s">
        <v>577</v>
      </c>
    </row>
    <row r="186" spans="1:13">
      <c r="A186">
        <v>999</v>
      </c>
      <c r="B186" s="16"/>
      <c r="C186" s="7"/>
      <c r="D186" s="8"/>
      <c r="E186" s="8"/>
      <c r="F186" s="8"/>
      <c r="G186" s="8" t="s">
        <v>17</v>
      </c>
      <c r="H186" s="8" t="e">
        <f>NA()</f>
        <v>#N/A</v>
      </c>
      <c r="I186" s="24" t="e">
        <f>NA()</f>
        <v>#N/A</v>
      </c>
      <c r="J186" s="8" t="e">
        <f>NA()</f>
        <v>#N/A</v>
      </c>
      <c r="K186" s="8" t="e">
        <f>NA()</f>
        <v>#N/A</v>
      </c>
      <c r="L186" s="3"/>
      <c r="M186" s="3"/>
    </row>
    <row r="187" spans="1:13">
      <c r="A187">
        <v>186</v>
      </c>
      <c r="B187" s="17"/>
      <c r="C187" s="7"/>
      <c r="D187" s="8"/>
      <c r="E187" s="8"/>
      <c r="F187" s="8"/>
      <c r="G187" s="8" t="s">
        <v>17</v>
      </c>
      <c r="H187" s="8" t="e">
        <f>NA()</f>
        <v>#N/A</v>
      </c>
      <c r="I187" s="24" t="e">
        <f>NA()</f>
        <v>#N/A</v>
      </c>
      <c r="J187" s="8" t="e">
        <f>NA()</f>
        <v>#N/A</v>
      </c>
      <c r="K187" s="8" t="e">
        <f>NA()</f>
        <v>#N/A</v>
      </c>
      <c r="L187" s="3"/>
      <c r="M187" s="3"/>
    </row>
    <row r="188" spans="1:13">
      <c r="A188">
        <v>187</v>
      </c>
      <c r="B188" s="16"/>
      <c r="C188" s="7"/>
      <c r="D188" s="8"/>
      <c r="E188" s="8"/>
      <c r="F188" s="8"/>
      <c r="G188" s="8" t="s">
        <v>17</v>
      </c>
      <c r="H188" s="8" t="e">
        <f>NA()</f>
        <v>#N/A</v>
      </c>
      <c r="I188" s="24" t="e">
        <f>NA()</f>
        <v>#N/A</v>
      </c>
      <c r="J188" s="8" t="e">
        <f>NA()</f>
        <v>#N/A</v>
      </c>
      <c r="K188" s="8" t="e">
        <f>NA()</f>
        <v>#N/A</v>
      </c>
      <c r="L188" s="3"/>
      <c r="M188" s="3"/>
    </row>
    <row r="189" spans="1:13">
      <c r="A189">
        <v>188</v>
      </c>
      <c r="B189" s="17"/>
      <c r="C189" s="7"/>
      <c r="D189" s="8"/>
      <c r="E189" s="8"/>
      <c r="F189" s="8"/>
      <c r="G189" s="8" t="s">
        <v>17</v>
      </c>
      <c r="H189" s="8" t="e">
        <f>NA()</f>
        <v>#N/A</v>
      </c>
      <c r="I189" s="24" t="e">
        <f>NA()</f>
        <v>#N/A</v>
      </c>
      <c r="J189" s="8" t="e">
        <f>NA()</f>
        <v>#N/A</v>
      </c>
      <c r="K189" s="8" t="e">
        <f>NA()</f>
        <v>#N/A</v>
      </c>
      <c r="L189" s="3"/>
      <c r="M189" s="3"/>
    </row>
    <row r="190" spans="1:13">
      <c r="A190">
        <v>189</v>
      </c>
      <c r="B190" s="16"/>
      <c r="C190" s="7"/>
      <c r="D190" s="8"/>
      <c r="E190" s="8"/>
      <c r="F190" s="8"/>
      <c r="G190" s="8" t="s">
        <v>17</v>
      </c>
      <c r="H190" s="8" t="e">
        <f>NA()</f>
        <v>#N/A</v>
      </c>
      <c r="I190" s="24" t="e">
        <f>NA()</f>
        <v>#N/A</v>
      </c>
      <c r="J190" s="8" t="e">
        <f>NA()</f>
        <v>#N/A</v>
      </c>
      <c r="K190" s="8" t="e">
        <f>NA()</f>
        <v>#N/A</v>
      </c>
      <c r="L190" s="3"/>
      <c r="M190" s="3"/>
    </row>
    <row r="191" spans="1:13">
      <c r="A191">
        <v>190</v>
      </c>
      <c r="B191" s="17"/>
      <c r="C191" s="7"/>
      <c r="D191" s="8"/>
      <c r="E191" s="8"/>
      <c r="F191" s="8"/>
      <c r="G191" s="8" t="s">
        <v>17</v>
      </c>
      <c r="H191" s="8" t="e">
        <f>NA()</f>
        <v>#N/A</v>
      </c>
      <c r="I191" s="24" t="e">
        <f>NA()</f>
        <v>#N/A</v>
      </c>
      <c r="J191" s="8" t="e">
        <f>NA()</f>
        <v>#N/A</v>
      </c>
      <c r="K191" s="8" t="e">
        <f>NA()</f>
        <v>#N/A</v>
      </c>
      <c r="L191" s="3"/>
      <c r="M191" s="3"/>
    </row>
    <row r="192" spans="1:13">
      <c r="A192">
        <v>191</v>
      </c>
      <c r="B192" s="16"/>
      <c r="C192" s="7"/>
      <c r="D192" s="8"/>
      <c r="E192" s="8"/>
      <c r="F192" s="8"/>
      <c r="G192" s="8" t="s">
        <v>17</v>
      </c>
      <c r="H192" s="8" t="e">
        <f>NA()</f>
        <v>#N/A</v>
      </c>
      <c r="I192" s="24" t="e">
        <f>NA()</f>
        <v>#N/A</v>
      </c>
      <c r="J192" s="8" t="e">
        <f>NA()</f>
        <v>#N/A</v>
      </c>
      <c r="K192" s="8" t="e">
        <f>NA()</f>
        <v>#N/A</v>
      </c>
      <c r="L192" s="3"/>
      <c r="M192" s="3"/>
    </row>
    <row r="193" spans="1:13">
      <c r="A193">
        <v>192</v>
      </c>
      <c r="B193" s="17"/>
      <c r="C193" s="7"/>
      <c r="D193" s="8"/>
      <c r="E193" s="8"/>
      <c r="F193" s="8"/>
      <c r="G193" s="8" t="s">
        <v>17</v>
      </c>
      <c r="H193" s="8" t="e">
        <f>NA()</f>
        <v>#N/A</v>
      </c>
      <c r="I193" s="24" t="e">
        <f>NA()</f>
        <v>#N/A</v>
      </c>
      <c r="J193" s="8" t="e">
        <f>NA()</f>
        <v>#N/A</v>
      </c>
      <c r="K193" s="8" t="e">
        <f>NA()</f>
        <v>#N/A</v>
      </c>
      <c r="L193" s="3"/>
      <c r="M193" s="3"/>
    </row>
    <row r="194" spans="1:13">
      <c r="A194">
        <v>193</v>
      </c>
      <c r="B194" s="16"/>
      <c r="C194" s="7"/>
      <c r="D194" s="8"/>
      <c r="E194" s="8"/>
      <c r="F194" s="8"/>
      <c r="G194" s="8" t="s">
        <v>17</v>
      </c>
      <c r="H194" s="8" t="e">
        <f>NA()</f>
        <v>#N/A</v>
      </c>
      <c r="I194" s="24" t="e">
        <f>NA()</f>
        <v>#N/A</v>
      </c>
      <c r="J194" s="8" t="e">
        <f>NA()</f>
        <v>#N/A</v>
      </c>
      <c r="K194" s="8" t="e">
        <f>NA()</f>
        <v>#N/A</v>
      </c>
      <c r="L194" s="3"/>
      <c r="M194" s="3"/>
    </row>
    <row r="195" spans="1:13">
      <c r="A195">
        <v>194</v>
      </c>
      <c r="B195" s="17"/>
      <c r="C195" s="7"/>
      <c r="D195" s="8"/>
      <c r="E195" s="8"/>
      <c r="F195" s="8"/>
      <c r="G195" s="8" t="s">
        <v>17</v>
      </c>
      <c r="H195" s="8" t="e">
        <f>NA()</f>
        <v>#N/A</v>
      </c>
      <c r="I195" s="24" t="e">
        <f>NA()</f>
        <v>#N/A</v>
      </c>
      <c r="J195" s="8" t="e">
        <f>NA()</f>
        <v>#N/A</v>
      </c>
      <c r="K195" s="8" t="e">
        <f>NA()</f>
        <v>#N/A</v>
      </c>
      <c r="L195" s="3"/>
      <c r="M195" s="3"/>
    </row>
    <row r="196" spans="1:13">
      <c r="A196">
        <v>195</v>
      </c>
      <c r="B196" s="16"/>
      <c r="C196" s="7"/>
      <c r="D196" s="8"/>
      <c r="E196" s="8"/>
      <c r="F196" s="8"/>
      <c r="G196" s="8" t="s">
        <v>17</v>
      </c>
      <c r="H196" s="8" t="e">
        <f>NA()</f>
        <v>#N/A</v>
      </c>
      <c r="I196" s="24" t="e">
        <f>NA()</f>
        <v>#N/A</v>
      </c>
      <c r="J196" s="8" t="e">
        <f>NA()</f>
        <v>#N/A</v>
      </c>
      <c r="K196" s="8" t="e">
        <f>NA()</f>
        <v>#N/A</v>
      </c>
      <c r="L196" s="3"/>
      <c r="M196" s="3"/>
    </row>
    <row r="197" spans="1:13">
      <c r="A197">
        <v>196</v>
      </c>
      <c r="B197" s="17"/>
      <c r="C197" s="7"/>
      <c r="D197" s="8"/>
      <c r="E197" s="8"/>
      <c r="F197" s="8"/>
      <c r="G197" s="8" t="s">
        <v>17</v>
      </c>
      <c r="H197" s="8" t="e">
        <f>NA()</f>
        <v>#N/A</v>
      </c>
      <c r="I197" s="24" t="e">
        <f>NA()</f>
        <v>#N/A</v>
      </c>
      <c r="J197" s="8" t="e">
        <f>NA()</f>
        <v>#N/A</v>
      </c>
      <c r="K197" s="8" t="e">
        <f>NA()</f>
        <v>#N/A</v>
      </c>
      <c r="L197" s="3"/>
      <c r="M197" s="3"/>
    </row>
    <row r="198" spans="1:13">
      <c r="A198">
        <v>197</v>
      </c>
      <c r="B198" s="16"/>
      <c r="C198" s="7"/>
      <c r="D198" s="8"/>
      <c r="E198" s="8"/>
      <c r="F198" s="8"/>
      <c r="G198" s="8" t="s">
        <v>17</v>
      </c>
      <c r="H198" s="8" t="e">
        <f>NA()</f>
        <v>#N/A</v>
      </c>
      <c r="I198" s="24" t="e">
        <f>NA()</f>
        <v>#N/A</v>
      </c>
      <c r="J198" s="8" t="e">
        <f>NA()</f>
        <v>#N/A</v>
      </c>
      <c r="K198" s="8" t="e">
        <f>NA()</f>
        <v>#N/A</v>
      </c>
      <c r="L198" s="3"/>
      <c r="M198" s="3"/>
    </row>
    <row r="199" spans="1:13">
      <c r="A199">
        <v>198</v>
      </c>
      <c r="B199" s="17"/>
      <c r="C199" s="7"/>
      <c r="D199" s="8"/>
      <c r="E199" s="8"/>
      <c r="F199" s="8"/>
      <c r="G199" s="8" t="s">
        <v>17</v>
      </c>
      <c r="H199" s="8" t="e">
        <f>NA()</f>
        <v>#N/A</v>
      </c>
      <c r="I199" s="24" t="e">
        <f>NA()</f>
        <v>#N/A</v>
      </c>
      <c r="J199" s="8" t="e">
        <f>NA()</f>
        <v>#N/A</v>
      </c>
      <c r="K199" s="8" t="e">
        <f>NA()</f>
        <v>#N/A</v>
      </c>
      <c r="L199" s="3"/>
      <c r="M199" s="3"/>
    </row>
    <row r="200" spans="1:13">
      <c r="A200">
        <v>199</v>
      </c>
      <c r="B200" s="16"/>
      <c r="C200" s="7"/>
      <c r="D200" s="8"/>
      <c r="E200" s="8"/>
      <c r="F200" s="8"/>
      <c r="G200" s="8" t="s">
        <v>17</v>
      </c>
      <c r="H200" s="8" t="e">
        <f>NA()</f>
        <v>#N/A</v>
      </c>
      <c r="I200" s="24" t="e">
        <f>NA()</f>
        <v>#N/A</v>
      </c>
      <c r="J200" s="8" t="e">
        <f>NA()</f>
        <v>#N/A</v>
      </c>
      <c r="K200" s="8" t="e">
        <f>NA()</f>
        <v>#N/A</v>
      </c>
      <c r="L200" s="3"/>
      <c r="M200" s="3"/>
    </row>
    <row r="201" spans="1:13">
      <c r="A201">
        <v>200</v>
      </c>
      <c r="B201" s="17"/>
      <c r="C201" s="7"/>
      <c r="D201" s="8"/>
      <c r="E201" s="8"/>
      <c r="F201" s="8"/>
      <c r="G201" s="8" t="s">
        <v>17</v>
      </c>
      <c r="H201" s="8" t="e">
        <f>NA()</f>
        <v>#N/A</v>
      </c>
      <c r="I201" s="24" t="e">
        <f>NA()</f>
        <v>#N/A</v>
      </c>
      <c r="J201" s="8" t="e">
        <f>NA()</f>
        <v>#N/A</v>
      </c>
      <c r="K201" s="8" t="e">
        <f>NA()</f>
        <v>#N/A</v>
      </c>
      <c r="L201" s="3"/>
      <c r="M201" s="3"/>
    </row>
    <row r="202" spans="1:13">
      <c r="A202">
        <v>201</v>
      </c>
      <c r="B202" s="16"/>
      <c r="C202" s="7"/>
      <c r="D202" s="8"/>
      <c r="E202" s="8"/>
      <c r="F202" s="8"/>
      <c r="G202" s="8" t="s">
        <v>17</v>
      </c>
      <c r="H202" s="8" t="e">
        <f>NA()</f>
        <v>#N/A</v>
      </c>
      <c r="I202" s="24" t="e">
        <f>NA()</f>
        <v>#N/A</v>
      </c>
      <c r="J202" s="8" t="e">
        <f>NA()</f>
        <v>#N/A</v>
      </c>
      <c r="K202" s="8" t="e">
        <f>NA()</f>
        <v>#N/A</v>
      </c>
      <c r="L202" s="3"/>
      <c r="M202" s="3"/>
    </row>
    <row r="203" spans="1:13">
      <c r="B203" s="17"/>
      <c r="C203" s="7"/>
      <c r="D203" s="8"/>
      <c r="E203" s="8"/>
      <c r="F203" s="8"/>
      <c r="G203" s="8" t="s">
        <v>17</v>
      </c>
      <c r="H203" s="8" t="e">
        <f>NA()</f>
        <v>#N/A</v>
      </c>
      <c r="I203" s="24" t="e">
        <f>NA()</f>
        <v>#N/A</v>
      </c>
      <c r="J203" s="8" t="e">
        <f>NA()</f>
        <v>#N/A</v>
      </c>
      <c r="K203" s="8" t="e">
        <f>NA()</f>
        <v>#N/A</v>
      </c>
      <c r="L203" s="3"/>
      <c r="M203" s="3"/>
    </row>
    <row r="204" spans="1:13">
      <c r="B204" s="16"/>
      <c r="C204" s="7"/>
      <c r="D204" s="8"/>
      <c r="E204" s="8"/>
      <c r="F204" s="8"/>
      <c r="G204" s="8" t="s">
        <v>17</v>
      </c>
      <c r="H204" s="8" t="e">
        <f>NA()</f>
        <v>#N/A</v>
      </c>
      <c r="I204" s="24" t="e">
        <f>NA()</f>
        <v>#N/A</v>
      </c>
      <c r="J204" s="8" t="e">
        <f>NA()</f>
        <v>#N/A</v>
      </c>
      <c r="K204" s="8" t="e">
        <f>NA()</f>
        <v>#N/A</v>
      </c>
      <c r="L204" s="3"/>
      <c r="M204" s="3"/>
    </row>
    <row r="205" spans="1:13">
      <c r="B205" s="17"/>
      <c r="C205" s="7"/>
      <c r="D205" s="8"/>
      <c r="E205" s="8"/>
      <c r="F205" s="8"/>
      <c r="G205" s="8" t="s">
        <v>17</v>
      </c>
      <c r="H205" s="8" t="e">
        <f>NA()</f>
        <v>#N/A</v>
      </c>
      <c r="I205" s="24" t="e">
        <f>NA()</f>
        <v>#N/A</v>
      </c>
      <c r="J205" s="8" t="e">
        <f>NA()</f>
        <v>#N/A</v>
      </c>
      <c r="K205" s="8" t="e">
        <f>NA()</f>
        <v>#N/A</v>
      </c>
      <c r="L205" s="3"/>
      <c r="M205" s="3"/>
    </row>
    <row r="206" spans="1:13">
      <c r="B206" s="16"/>
      <c r="C206" s="7"/>
      <c r="D206" s="8"/>
      <c r="E206" s="8"/>
      <c r="F206" s="8"/>
      <c r="G206" s="8" t="s">
        <v>17</v>
      </c>
      <c r="H206" s="8" t="e">
        <f>NA()</f>
        <v>#N/A</v>
      </c>
      <c r="I206" s="24" t="e">
        <f>NA()</f>
        <v>#N/A</v>
      </c>
      <c r="J206" s="8" t="e">
        <f>NA()</f>
        <v>#N/A</v>
      </c>
      <c r="K206" s="8" t="e">
        <f>NA()</f>
        <v>#N/A</v>
      </c>
      <c r="L206" s="3"/>
      <c r="M206" s="3"/>
    </row>
    <row r="207" spans="1:13">
      <c r="B207" s="17"/>
      <c r="C207" s="7"/>
      <c r="D207" s="8"/>
      <c r="E207" s="8"/>
      <c r="F207" s="8"/>
      <c r="G207" s="8" t="s">
        <v>17</v>
      </c>
      <c r="H207" s="8" t="e">
        <f>NA()</f>
        <v>#N/A</v>
      </c>
      <c r="I207" s="24" t="e">
        <f>NA()</f>
        <v>#N/A</v>
      </c>
      <c r="J207" s="8" t="e">
        <f>NA()</f>
        <v>#N/A</v>
      </c>
      <c r="K207" s="8" t="e">
        <f>NA()</f>
        <v>#N/A</v>
      </c>
      <c r="L207" s="3"/>
      <c r="M207" s="3"/>
    </row>
    <row r="208" spans="1:13">
      <c r="B208" s="16"/>
      <c r="C208" s="7"/>
      <c r="D208" s="8"/>
      <c r="E208" s="8"/>
      <c r="F208" s="8"/>
      <c r="G208" s="8" t="s">
        <v>17</v>
      </c>
      <c r="H208" s="8" t="e">
        <f>NA()</f>
        <v>#N/A</v>
      </c>
      <c r="I208" s="24" t="e">
        <f>NA()</f>
        <v>#N/A</v>
      </c>
      <c r="J208" s="8" t="e">
        <f>NA()</f>
        <v>#N/A</v>
      </c>
      <c r="K208" s="8" t="e">
        <f>NA()</f>
        <v>#N/A</v>
      </c>
      <c r="L208" s="3"/>
      <c r="M208" s="3"/>
    </row>
    <row r="209" spans="2:13">
      <c r="B209" s="17"/>
      <c r="C209" s="7"/>
      <c r="D209" s="8"/>
      <c r="E209" s="8"/>
      <c r="F209" s="8"/>
      <c r="G209" s="8" t="s">
        <v>17</v>
      </c>
      <c r="H209" s="8" t="e">
        <f>NA()</f>
        <v>#N/A</v>
      </c>
      <c r="I209" s="24" t="e">
        <f>NA()</f>
        <v>#N/A</v>
      </c>
      <c r="J209" s="8" t="e">
        <f>NA()</f>
        <v>#N/A</v>
      </c>
      <c r="K209" s="8" t="e">
        <f>NA()</f>
        <v>#N/A</v>
      </c>
      <c r="L209" s="3"/>
      <c r="M209" s="3"/>
    </row>
    <row r="210" spans="2:13">
      <c r="B210" s="16"/>
      <c r="C210" s="7"/>
      <c r="D210" s="8"/>
      <c r="E210" s="8"/>
      <c r="F210" s="8"/>
      <c r="G210" s="8" t="s">
        <v>17</v>
      </c>
      <c r="H210" s="8" t="e">
        <f>NA()</f>
        <v>#N/A</v>
      </c>
      <c r="I210" s="24" t="e">
        <f>NA()</f>
        <v>#N/A</v>
      </c>
      <c r="J210" s="8" t="e">
        <f>NA()</f>
        <v>#N/A</v>
      </c>
      <c r="K210" s="8" t="e">
        <f>NA()</f>
        <v>#N/A</v>
      </c>
      <c r="L210" s="3"/>
      <c r="M210" s="3"/>
    </row>
    <row r="211" spans="2:13">
      <c r="B211" s="17"/>
      <c r="C211" s="7"/>
      <c r="D211" s="8"/>
      <c r="E211" s="8"/>
      <c r="F211" s="8"/>
      <c r="G211" s="8" t="s">
        <v>17</v>
      </c>
      <c r="H211" s="8" t="e">
        <f>NA()</f>
        <v>#N/A</v>
      </c>
      <c r="I211" s="24" t="e">
        <f>NA()</f>
        <v>#N/A</v>
      </c>
      <c r="J211" s="8" t="e">
        <f>NA()</f>
        <v>#N/A</v>
      </c>
      <c r="K211" s="8" t="e">
        <f>NA()</f>
        <v>#N/A</v>
      </c>
      <c r="L211" s="3"/>
      <c r="M211" s="3"/>
    </row>
    <row r="212" spans="2:13">
      <c r="B212" s="16"/>
      <c r="C212" s="7"/>
      <c r="D212" s="8"/>
      <c r="E212" s="8"/>
      <c r="F212" s="8"/>
      <c r="G212" s="8" t="s">
        <v>17</v>
      </c>
      <c r="H212" s="8" t="e">
        <f>NA()</f>
        <v>#N/A</v>
      </c>
      <c r="I212" s="24" t="e">
        <f>NA()</f>
        <v>#N/A</v>
      </c>
      <c r="J212" s="8" t="e">
        <f>NA()</f>
        <v>#N/A</v>
      </c>
      <c r="K212" s="8" t="e">
        <f>NA()</f>
        <v>#N/A</v>
      </c>
      <c r="L212" s="3"/>
      <c r="M212" s="3"/>
    </row>
    <row r="213" spans="2:13">
      <c r="B213" s="17"/>
      <c r="C213" s="7"/>
      <c r="D213" s="8"/>
      <c r="E213" s="8"/>
      <c r="F213" s="8"/>
      <c r="G213" s="8" t="s">
        <v>17</v>
      </c>
      <c r="H213" s="8" t="e">
        <f>NA()</f>
        <v>#N/A</v>
      </c>
      <c r="I213" s="24" t="e">
        <f>NA()</f>
        <v>#N/A</v>
      </c>
      <c r="J213" s="8" t="e">
        <f>NA()</f>
        <v>#N/A</v>
      </c>
      <c r="K213" s="8" t="e">
        <f>NA()</f>
        <v>#N/A</v>
      </c>
      <c r="L213" s="3"/>
      <c r="M213" s="3"/>
    </row>
    <row r="214" spans="2:13">
      <c r="B214" s="16"/>
      <c r="C214" s="7"/>
      <c r="D214" s="8"/>
      <c r="E214" s="8"/>
      <c r="F214" s="8"/>
      <c r="G214" s="8" t="s">
        <v>17</v>
      </c>
      <c r="H214" s="8" t="e">
        <f>NA()</f>
        <v>#N/A</v>
      </c>
      <c r="I214" s="24" t="e">
        <f>NA()</f>
        <v>#N/A</v>
      </c>
      <c r="J214" s="8" t="e">
        <f>NA()</f>
        <v>#N/A</v>
      </c>
      <c r="K214" s="8" t="e">
        <f>NA()</f>
        <v>#N/A</v>
      </c>
      <c r="L214" s="3"/>
      <c r="M214" s="3"/>
    </row>
    <row r="215" spans="2:13">
      <c r="B215" s="17"/>
      <c r="C215" s="7"/>
      <c r="D215" s="8"/>
      <c r="E215" s="8"/>
      <c r="F215" s="8"/>
      <c r="G215" s="8" t="s">
        <v>17</v>
      </c>
      <c r="H215" s="8" t="e">
        <f>NA()</f>
        <v>#N/A</v>
      </c>
      <c r="I215" s="24" t="e">
        <f>NA()</f>
        <v>#N/A</v>
      </c>
      <c r="J215" s="8" t="e">
        <f>NA()</f>
        <v>#N/A</v>
      </c>
      <c r="K215" s="8" t="e">
        <f>NA()</f>
        <v>#N/A</v>
      </c>
      <c r="L215" s="3"/>
      <c r="M215" s="3"/>
    </row>
    <row r="216" spans="2:13">
      <c r="B216" s="21"/>
      <c r="C216" s="7"/>
      <c r="D216" s="8"/>
      <c r="E216" s="8"/>
      <c r="F216" s="8"/>
      <c r="G216" s="8" t="s">
        <v>17</v>
      </c>
      <c r="H216" s="8" t="e">
        <f>NA()</f>
        <v>#N/A</v>
      </c>
      <c r="I216" s="24" t="e">
        <f>NA()</f>
        <v>#N/A</v>
      </c>
      <c r="J216" s="8" t="e">
        <f>NA()</f>
        <v>#N/A</v>
      </c>
      <c r="K216" s="8" t="e">
        <f>NA()</f>
        <v>#N/A</v>
      </c>
      <c r="L216" s="3"/>
      <c r="M216" s="3"/>
    </row>
    <row r="217" spans="2:13">
      <c r="B217" s="26"/>
      <c r="C217" s="7"/>
      <c r="D217" s="8"/>
      <c r="E217" s="8"/>
      <c r="F217" s="8"/>
      <c r="G217" s="8" t="s">
        <v>17</v>
      </c>
      <c r="H217" s="8" t="e">
        <f>NA()</f>
        <v>#N/A</v>
      </c>
      <c r="I217" s="24" t="e">
        <f>NA()</f>
        <v>#N/A</v>
      </c>
      <c r="J217" s="8" t="e">
        <f>NA()</f>
        <v>#N/A</v>
      </c>
      <c r="K217" s="8" t="e">
        <f>NA()</f>
        <v>#N/A</v>
      </c>
      <c r="L217" s="3"/>
      <c r="M217" s="3"/>
    </row>
    <row r="218" spans="2:13">
      <c r="B218" s="26"/>
      <c r="C218" s="7"/>
      <c r="D218" s="8"/>
      <c r="E218" s="8"/>
      <c r="F218" s="8"/>
      <c r="G218" s="8" t="s">
        <v>17</v>
      </c>
      <c r="H218" s="8"/>
      <c r="I218" s="25"/>
      <c r="J218" s="8"/>
      <c r="K218" s="8"/>
      <c r="L218" s="3"/>
      <c r="M218" s="3"/>
    </row>
    <row r="219" spans="2:13">
      <c r="B219" s="26"/>
      <c r="C219" s="7"/>
      <c r="D219" s="8"/>
      <c r="E219" s="8"/>
      <c r="F219" s="8"/>
      <c r="G219" s="8" t="s">
        <v>17</v>
      </c>
      <c r="H219" s="8"/>
      <c r="I219" s="25"/>
      <c r="J219" s="8"/>
      <c r="K219" s="8"/>
      <c r="L219" s="3"/>
      <c r="M219" s="3"/>
    </row>
    <row r="220" spans="2:13">
      <c r="B220" s="26"/>
      <c r="C220" s="7"/>
      <c r="D220" s="8"/>
      <c r="E220" s="8"/>
      <c r="F220" s="8"/>
      <c r="G220" s="8" t="s">
        <v>17</v>
      </c>
      <c r="H220" s="8"/>
      <c r="I220" s="25"/>
      <c r="J220" s="8"/>
      <c r="K220" s="8"/>
      <c r="L220" s="3"/>
      <c r="M220" s="3"/>
    </row>
    <row r="221" spans="2:13">
      <c r="B221" s="26"/>
      <c r="C221" s="7"/>
      <c r="D221" s="8"/>
      <c r="E221" s="8"/>
      <c r="F221" s="8"/>
      <c r="G221" s="8" t="s">
        <v>17</v>
      </c>
      <c r="H221" s="8"/>
      <c r="I221" s="25"/>
      <c r="J221" s="8"/>
      <c r="K221" s="8"/>
      <c r="L221" s="3"/>
      <c r="M221" s="3"/>
    </row>
    <row r="222" spans="2:13">
      <c r="B222" s="26"/>
      <c r="C222" s="7"/>
      <c r="D222" s="8"/>
      <c r="E222" s="8"/>
      <c r="F222" s="8"/>
      <c r="G222" s="8" t="s">
        <v>17</v>
      </c>
      <c r="H222" s="8"/>
      <c r="I222" s="25"/>
      <c r="J222" s="8"/>
      <c r="K222" s="8"/>
      <c r="L222" s="3"/>
      <c r="M222" s="3"/>
    </row>
    <row r="223" spans="2:13">
      <c r="B223" s="26"/>
      <c r="C223" s="7"/>
      <c r="D223" s="8"/>
      <c r="E223" s="8"/>
      <c r="F223" s="8"/>
      <c r="G223" s="8" t="s">
        <v>17</v>
      </c>
      <c r="H223" s="8"/>
      <c r="I223" s="25"/>
      <c r="J223" s="8"/>
      <c r="K223" s="8"/>
      <c r="L223" s="3"/>
      <c r="M223" s="3"/>
    </row>
    <row r="224" spans="2:13">
      <c r="B224" s="26"/>
      <c r="C224" s="7"/>
      <c r="D224" s="8"/>
      <c r="E224" s="8"/>
      <c r="F224" s="8"/>
      <c r="G224" s="8" t="s">
        <v>17</v>
      </c>
      <c r="H224" s="8"/>
      <c r="I224" s="25"/>
      <c r="J224" s="8"/>
      <c r="K224" s="8"/>
      <c r="L224" s="3"/>
      <c r="M224" s="3"/>
    </row>
    <row r="225" spans="2:13">
      <c r="B225" s="26"/>
      <c r="C225" s="7"/>
      <c r="D225" s="8"/>
      <c r="E225" s="8"/>
      <c r="F225" s="8"/>
      <c r="G225" s="8" t="s">
        <v>17</v>
      </c>
      <c r="H225" s="8"/>
      <c r="I225" s="25"/>
      <c r="J225" s="8"/>
      <c r="K225" s="8"/>
      <c r="L225" s="3"/>
      <c r="M225" s="3"/>
    </row>
    <row r="226" spans="2:13">
      <c r="B226" s="26"/>
      <c r="C226" s="7"/>
      <c r="D226" s="8"/>
      <c r="E226" s="8"/>
      <c r="F226" s="8"/>
      <c r="G226" s="8" t="s">
        <v>17</v>
      </c>
      <c r="H226" s="8"/>
      <c r="I226" s="25"/>
      <c r="J226" s="8"/>
      <c r="K226" s="8"/>
      <c r="L226" s="3"/>
      <c r="M226" s="3"/>
    </row>
    <row r="227" spans="2:13">
      <c r="B227" s="26"/>
      <c r="C227" s="7"/>
      <c r="D227" s="8"/>
      <c r="E227" s="8"/>
      <c r="F227" s="8"/>
      <c r="G227" s="8" t="s">
        <v>17</v>
      </c>
      <c r="H227" s="8"/>
      <c r="I227" s="25"/>
      <c r="J227" s="8"/>
      <c r="K227" s="8"/>
      <c r="L227" s="3"/>
      <c r="M227" s="3"/>
    </row>
    <row r="228" spans="2:13">
      <c r="B228" s="26"/>
      <c r="C228" s="7"/>
      <c r="D228" s="8"/>
      <c r="E228" s="8"/>
      <c r="F228" s="8"/>
      <c r="G228" s="8" t="s">
        <v>17</v>
      </c>
      <c r="H228" s="8"/>
      <c r="I228" s="25"/>
      <c r="J228" s="8"/>
      <c r="K228" s="8"/>
      <c r="L228" s="3"/>
      <c r="M228" s="3"/>
    </row>
    <row r="229" spans="2:13">
      <c r="B229" s="26"/>
      <c r="C229" s="7"/>
      <c r="D229" s="8"/>
      <c r="E229" s="8"/>
      <c r="F229" s="8"/>
      <c r="G229" s="8" t="s">
        <v>17</v>
      </c>
      <c r="H229" s="8"/>
      <c r="I229" s="25"/>
      <c r="J229" s="8"/>
      <c r="K229" s="8"/>
      <c r="L229" s="3"/>
      <c r="M229" s="3"/>
    </row>
    <row r="230" spans="2:13">
      <c r="B230" s="26"/>
      <c r="C230" s="7"/>
      <c r="D230" s="8"/>
      <c r="E230" s="8"/>
      <c r="F230" s="8"/>
      <c r="G230" s="8" t="s">
        <v>17</v>
      </c>
      <c r="H230" s="8"/>
      <c r="I230" s="25"/>
      <c r="J230" s="8"/>
      <c r="K230" s="8"/>
      <c r="L230" s="3"/>
      <c r="M230" s="3"/>
    </row>
    <row r="231" spans="2:13">
      <c r="B231" s="26"/>
      <c r="C231" s="7"/>
      <c r="D231" s="8"/>
      <c r="E231" s="8"/>
      <c r="F231" s="8"/>
      <c r="G231" s="8" t="s">
        <v>17</v>
      </c>
      <c r="H231" s="8"/>
      <c r="I231" s="25"/>
      <c r="J231" s="8"/>
      <c r="K231" s="8"/>
      <c r="L231" s="3"/>
      <c r="M231" s="3"/>
    </row>
    <row r="232" spans="2:13">
      <c r="B232" s="26"/>
      <c r="C232" s="7"/>
      <c r="D232" s="8"/>
      <c r="E232" s="8"/>
      <c r="F232" s="8"/>
      <c r="G232" s="8" t="s">
        <v>17</v>
      </c>
      <c r="H232" s="8"/>
      <c r="I232" s="25"/>
      <c r="J232" s="8"/>
      <c r="K232" s="8"/>
      <c r="L232" s="3"/>
      <c r="M232" s="3"/>
    </row>
    <row r="233" spans="2:13">
      <c r="B233" s="26"/>
      <c r="C233" s="7"/>
      <c r="D233" s="8"/>
      <c r="E233" s="8"/>
      <c r="F233" s="8"/>
      <c r="G233" s="8" t="s">
        <v>17</v>
      </c>
      <c r="H233" s="8"/>
      <c r="I233" s="25"/>
      <c r="J233" s="8"/>
      <c r="K233" s="8"/>
      <c r="L233" s="3"/>
      <c r="M233" s="3"/>
    </row>
    <row r="234" spans="2:13">
      <c r="B234" s="26"/>
      <c r="C234" s="7"/>
      <c r="D234" s="8"/>
      <c r="E234" s="8"/>
      <c r="F234" s="8"/>
      <c r="G234" s="8" t="s">
        <v>17</v>
      </c>
      <c r="H234" s="8"/>
      <c r="I234" s="25"/>
      <c r="J234" s="8"/>
      <c r="K234" s="8"/>
      <c r="L234" s="3"/>
      <c r="M234" s="3"/>
    </row>
    <row r="235" spans="2:13">
      <c r="B235" s="26"/>
      <c r="C235" s="7"/>
      <c r="D235" s="8"/>
      <c r="E235" s="8"/>
      <c r="F235" s="8"/>
      <c r="G235" s="8" t="s">
        <v>17</v>
      </c>
      <c r="H235" s="8"/>
      <c r="I235" s="25"/>
      <c r="J235" s="8"/>
      <c r="K235" s="8"/>
      <c r="L235" s="3"/>
      <c r="M235" s="3"/>
    </row>
    <row r="236" spans="2:13">
      <c r="B236" s="26"/>
      <c r="C236" s="7"/>
      <c r="D236" s="8"/>
      <c r="E236" s="8"/>
      <c r="F236" s="8"/>
      <c r="G236" s="8" t="s">
        <v>17</v>
      </c>
      <c r="H236" s="8"/>
      <c r="I236" s="25"/>
      <c r="J236" s="8"/>
      <c r="K236" s="8"/>
      <c r="L236" s="3"/>
      <c r="M236" s="3"/>
    </row>
    <row r="237" spans="2:13">
      <c r="B237" s="26"/>
      <c r="C237" s="7"/>
      <c r="D237" s="8"/>
      <c r="E237" s="8"/>
      <c r="F237" s="8"/>
      <c r="G237" s="8" t="s">
        <v>17</v>
      </c>
      <c r="H237" s="8"/>
      <c r="I237" s="25"/>
      <c r="J237" s="8"/>
      <c r="K237" s="8"/>
      <c r="L237" s="3"/>
      <c r="M237" s="3"/>
    </row>
    <row r="238" spans="2:13">
      <c r="B238" s="26"/>
      <c r="C238" s="7"/>
      <c r="D238" s="8"/>
      <c r="E238" s="8"/>
      <c r="F238" s="8"/>
      <c r="G238" s="8" t="s">
        <v>17</v>
      </c>
      <c r="H238" s="8"/>
      <c r="I238" s="25"/>
      <c r="J238" s="8"/>
      <c r="K238" s="8"/>
      <c r="L238" s="3"/>
      <c r="M238" s="3"/>
    </row>
    <row r="239" spans="2:13">
      <c r="B239" s="26"/>
      <c r="C239" s="7"/>
      <c r="D239" s="8"/>
      <c r="E239" s="8"/>
      <c r="F239" s="8"/>
      <c r="G239" s="8" t="s">
        <v>17</v>
      </c>
      <c r="H239" s="8"/>
      <c r="I239" s="25"/>
      <c r="J239" s="8"/>
      <c r="K239" s="8"/>
      <c r="L239" s="3"/>
      <c r="M239" s="3"/>
    </row>
    <row r="240" spans="2:13">
      <c r="B240" s="26"/>
      <c r="C240" s="7"/>
      <c r="D240" s="8"/>
      <c r="E240" s="8"/>
      <c r="F240" s="8"/>
      <c r="G240" s="8" t="s">
        <v>17</v>
      </c>
      <c r="H240" s="8"/>
      <c r="I240" s="25"/>
      <c r="J240" s="8"/>
      <c r="K240" s="8"/>
      <c r="L240" s="3"/>
      <c r="M240" s="3"/>
    </row>
    <row r="241" spans="2:13">
      <c r="B241" s="26"/>
      <c r="C241" s="7"/>
      <c r="D241" s="8"/>
      <c r="E241" s="8"/>
      <c r="F241" s="8"/>
      <c r="G241" s="8" t="s">
        <v>17</v>
      </c>
      <c r="H241" s="8"/>
      <c r="I241" s="25"/>
      <c r="J241" s="8"/>
      <c r="K241" s="8"/>
      <c r="L241" s="3"/>
      <c r="M241" s="3"/>
    </row>
    <row r="242" spans="2:13">
      <c r="B242" s="26"/>
      <c r="C242" s="7"/>
      <c r="D242" s="8"/>
      <c r="E242" s="8"/>
      <c r="F242" s="8"/>
      <c r="G242" s="8" t="s">
        <v>17</v>
      </c>
      <c r="H242" s="8"/>
      <c r="I242" s="25"/>
      <c r="J242" s="8"/>
      <c r="K242" s="8"/>
      <c r="L242" s="3"/>
      <c r="M242" s="3"/>
    </row>
    <row r="243" spans="2:13">
      <c r="B243" s="26"/>
      <c r="C243" s="7"/>
      <c r="D243" s="8"/>
      <c r="E243" s="8"/>
      <c r="F243" s="8"/>
      <c r="G243" s="8" t="s">
        <v>17</v>
      </c>
      <c r="H243" s="8"/>
      <c r="I243" s="25"/>
      <c r="J243" s="8"/>
      <c r="K243" s="8"/>
      <c r="L243" s="3"/>
      <c r="M243" s="3"/>
    </row>
    <row r="244" spans="2:13">
      <c r="B244" s="26"/>
      <c r="C244" s="7"/>
      <c r="D244" s="8"/>
      <c r="E244" s="8"/>
      <c r="F244" s="8"/>
      <c r="G244" s="8" t="s">
        <v>17</v>
      </c>
      <c r="H244" s="8"/>
      <c r="I244" s="25"/>
      <c r="J244" s="8"/>
      <c r="K244" s="8"/>
      <c r="L244" s="3"/>
      <c r="M244" s="3"/>
    </row>
    <row r="245" spans="2:13">
      <c r="B245" s="26"/>
      <c r="C245" s="7"/>
      <c r="D245" s="8"/>
      <c r="E245" s="8"/>
      <c r="F245" s="8"/>
      <c r="G245" s="8" t="s">
        <v>17</v>
      </c>
      <c r="H245" s="8"/>
      <c r="I245" s="25"/>
      <c r="J245" s="8"/>
      <c r="K245" s="8"/>
      <c r="L245" s="3"/>
      <c r="M245" s="3"/>
    </row>
    <row r="246" spans="2:13">
      <c r="B246" s="26"/>
      <c r="C246" s="7"/>
      <c r="D246" s="8"/>
      <c r="E246" s="8"/>
      <c r="F246" s="8"/>
      <c r="G246" s="8" t="s">
        <v>17</v>
      </c>
      <c r="H246" s="8"/>
      <c r="I246" s="25"/>
      <c r="J246" s="8"/>
      <c r="K246" s="8"/>
      <c r="L246" s="3"/>
      <c r="M246" s="3"/>
    </row>
    <row r="247" spans="2:13">
      <c r="B247" s="26"/>
      <c r="C247" s="7"/>
      <c r="D247" s="8"/>
      <c r="E247" s="8"/>
      <c r="F247" s="8"/>
      <c r="G247" s="8" t="s">
        <v>17</v>
      </c>
      <c r="H247" s="8"/>
      <c r="I247" s="25"/>
      <c r="J247" s="8"/>
      <c r="K247" s="8"/>
      <c r="L247" s="3"/>
      <c r="M247" s="3"/>
    </row>
    <row r="248" spans="2:13">
      <c r="B248" s="26"/>
      <c r="C248" s="7"/>
      <c r="D248" s="8"/>
      <c r="E248" s="8"/>
      <c r="F248" s="8"/>
      <c r="G248" s="8" t="s">
        <v>17</v>
      </c>
      <c r="H248" s="8"/>
      <c r="I248" s="25"/>
      <c r="J248" s="8"/>
      <c r="K248" s="8"/>
      <c r="L248" s="3"/>
      <c r="M248" s="3"/>
    </row>
    <row r="249" spans="2:13">
      <c r="B249" s="26"/>
      <c r="C249" s="7"/>
      <c r="D249" s="8"/>
      <c r="E249" s="8"/>
      <c r="F249" s="8"/>
      <c r="G249" s="8" t="s">
        <v>17</v>
      </c>
      <c r="H249" s="8"/>
      <c r="I249" s="25"/>
      <c r="J249" s="8"/>
      <c r="K249" s="8"/>
      <c r="L249" s="3"/>
      <c r="M249" s="3"/>
    </row>
    <row r="250" spans="2:13">
      <c r="B250" s="26"/>
      <c r="C250" s="7"/>
      <c r="D250" s="8"/>
      <c r="E250" s="8"/>
      <c r="F250" s="8"/>
      <c r="G250" s="8" t="s">
        <v>17</v>
      </c>
      <c r="H250" s="8"/>
      <c r="I250" s="25"/>
      <c r="J250" s="8"/>
      <c r="K250" s="8"/>
      <c r="L250" s="3"/>
      <c r="M250" s="3"/>
    </row>
    <row r="251" spans="2:13">
      <c r="B251" s="26"/>
      <c r="C251" s="7"/>
      <c r="D251" s="8"/>
      <c r="E251" s="8"/>
      <c r="F251" s="8"/>
      <c r="G251" s="8" t="s">
        <v>17</v>
      </c>
      <c r="H251" s="8"/>
      <c r="I251" s="25"/>
      <c r="J251" s="8"/>
      <c r="K251" s="8"/>
      <c r="L251" s="3"/>
      <c r="M251" s="3"/>
    </row>
    <row r="252" spans="2:13">
      <c r="B252" s="26"/>
      <c r="C252" s="7"/>
      <c r="D252" s="8"/>
      <c r="E252" s="8"/>
      <c r="F252" s="8"/>
      <c r="G252" s="8" t="s">
        <v>17</v>
      </c>
      <c r="H252" s="8"/>
      <c r="I252" s="25"/>
      <c r="J252" s="8"/>
      <c r="K252" s="8"/>
      <c r="L252" s="3"/>
      <c r="M252" s="3"/>
    </row>
    <row r="253" spans="2:13">
      <c r="B253" s="26"/>
      <c r="C253" s="7"/>
      <c r="D253" s="8"/>
      <c r="E253" s="8"/>
      <c r="F253" s="8"/>
      <c r="G253" s="8" t="s">
        <v>17</v>
      </c>
      <c r="H253" s="8"/>
      <c r="I253" s="25"/>
      <c r="J253" s="8"/>
      <c r="K253" s="8"/>
      <c r="L253" s="3"/>
      <c r="M253" s="3"/>
    </row>
    <row r="254" spans="2:13">
      <c r="B254" s="26"/>
      <c r="C254" s="7"/>
      <c r="D254" s="8"/>
      <c r="E254" s="8"/>
      <c r="F254" s="8"/>
      <c r="G254" s="8" t="s">
        <v>17</v>
      </c>
      <c r="H254" s="8"/>
      <c r="I254" s="25"/>
      <c r="J254" s="8"/>
      <c r="K254" s="8"/>
      <c r="L254" s="3"/>
      <c r="M254" s="3"/>
    </row>
    <row r="255" spans="2:13">
      <c r="B255" s="26"/>
      <c r="C255" s="7"/>
      <c r="D255" s="8"/>
      <c r="E255" s="8"/>
      <c r="F255" s="8"/>
      <c r="G255" s="8" t="s">
        <v>17</v>
      </c>
      <c r="H255" s="8"/>
      <c r="I255" s="25"/>
      <c r="J255" s="8"/>
      <c r="K255" s="8"/>
      <c r="L255" s="3"/>
      <c r="M255" s="3"/>
    </row>
    <row r="256" spans="2:13">
      <c r="B256" s="26"/>
      <c r="C256" s="7"/>
      <c r="D256" s="8"/>
      <c r="E256" s="8"/>
      <c r="F256" s="8"/>
      <c r="G256" s="8" t="s">
        <v>17</v>
      </c>
      <c r="H256" s="8"/>
      <c r="I256" s="25"/>
      <c r="J256" s="8"/>
      <c r="K256" s="8"/>
      <c r="L256" s="3"/>
      <c r="M256" s="3"/>
    </row>
    <row r="257" spans="2:13">
      <c r="B257" s="26"/>
      <c r="C257" s="7"/>
      <c r="D257" s="8"/>
      <c r="E257" s="8"/>
      <c r="F257" s="8"/>
      <c r="G257" s="8"/>
      <c r="H257" s="8"/>
      <c r="I257" s="25"/>
      <c r="J257" s="8"/>
      <c r="K257" s="8"/>
      <c r="L257" s="3"/>
      <c r="M257" s="3"/>
    </row>
    <row r="258" spans="2:13">
      <c r="B258" s="26"/>
      <c r="C258" s="7"/>
      <c r="D258" s="8"/>
      <c r="E258" s="8"/>
      <c r="F258" s="8"/>
      <c r="G258" s="8"/>
      <c r="H258" s="8"/>
      <c r="I258" s="25"/>
      <c r="J258" s="8"/>
      <c r="K258" s="8"/>
      <c r="L258" s="3"/>
      <c r="M258" s="3"/>
    </row>
    <row r="259" spans="2:13">
      <c r="B259" s="26"/>
      <c r="C259" s="7"/>
      <c r="D259" s="8"/>
      <c r="E259" s="8"/>
      <c r="F259" s="8"/>
      <c r="G259" s="8"/>
      <c r="H259" s="8"/>
      <c r="I259" s="25"/>
      <c r="J259" s="8"/>
      <c r="K259" s="8"/>
      <c r="L259" s="3"/>
      <c r="M259" s="3"/>
    </row>
    <row r="260" spans="2:13">
      <c r="B260" s="26"/>
      <c r="C260" s="7"/>
      <c r="D260" s="8"/>
      <c r="E260" s="8"/>
      <c r="F260" s="8"/>
      <c r="G260" s="8"/>
      <c r="H260" s="8"/>
      <c r="I260" s="25"/>
      <c r="J260" s="8"/>
      <c r="K260" s="8"/>
      <c r="L260" s="3"/>
      <c r="M260" s="3"/>
    </row>
    <row r="261" spans="2:13">
      <c r="B261" s="26"/>
      <c r="C261" s="7"/>
      <c r="D261" s="8"/>
      <c r="E261" s="8"/>
      <c r="F261" s="8"/>
      <c r="G261" s="8"/>
      <c r="H261" s="8"/>
      <c r="I261" s="25"/>
      <c r="J261" s="8"/>
      <c r="K261" s="8"/>
      <c r="L261" s="3"/>
      <c r="M261" s="3"/>
    </row>
    <row r="262" spans="2:13">
      <c r="B262" s="26"/>
      <c r="C262" s="7"/>
      <c r="D262" s="8"/>
      <c r="E262" s="8"/>
      <c r="F262" s="8"/>
      <c r="G262" s="8"/>
      <c r="H262" s="8"/>
      <c r="I262" s="25"/>
      <c r="J262" s="8"/>
      <c r="K262" s="8"/>
      <c r="L262" s="3"/>
      <c r="M262" s="3"/>
    </row>
    <row r="263" spans="2:13">
      <c r="B263" s="26"/>
      <c r="C263" s="7"/>
      <c r="D263" s="8"/>
      <c r="E263" s="8"/>
      <c r="F263" s="8"/>
      <c r="G263" s="8"/>
      <c r="H263" s="8"/>
      <c r="I263" s="25"/>
      <c r="J263" s="8"/>
      <c r="K263" s="8"/>
      <c r="L263" s="3"/>
      <c r="M263" s="3"/>
    </row>
    <row r="264" spans="2:13">
      <c r="B264" s="26"/>
      <c r="C264" s="7"/>
      <c r="D264" s="8"/>
      <c r="E264" s="8"/>
      <c r="F264" s="8"/>
      <c r="G264" s="8"/>
      <c r="H264" s="8"/>
      <c r="I264" s="25"/>
      <c r="J264" s="8"/>
      <c r="K264" s="8"/>
      <c r="L264" s="3"/>
      <c r="M264" s="3"/>
    </row>
    <row r="265" spans="2:13">
      <c r="B265" s="26"/>
      <c r="C265" s="7"/>
      <c r="D265" s="8"/>
      <c r="E265" s="8"/>
      <c r="F265" s="8"/>
      <c r="G265" s="8"/>
      <c r="H265" s="8"/>
      <c r="I265" s="25"/>
      <c r="J265" s="8"/>
      <c r="K265" s="8"/>
      <c r="L265" s="3"/>
      <c r="M265" s="3"/>
    </row>
    <row r="266" spans="2:13">
      <c r="B266" s="26"/>
      <c r="C266" s="7"/>
      <c r="D266" s="8"/>
      <c r="E266" s="8"/>
      <c r="F266" s="8"/>
      <c r="G266" s="8"/>
      <c r="H266" s="8"/>
      <c r="I266" s="25"/>
      <c r="J266" s="8"/>
      <c r="K266" s="8"/>
      <c r="L266" s="3"/>
      <c r="M266" s="3"/>
    </row>
    <row r="267" spans="2:13">
      <c r="B267" s="26"/>
      <c r="C267" s="7"/>
      <c r="D267" s="8"/>
      <c r="E267" s="8"/>
      <c r="F267" s="8"/>
      <c r="G267" s="8"/>
      <c r="H267" s="8"/>
      <c r="I267" s="25"/>
      <c r="J267" s="8"/>
      <c r="K267" s="8"/>
      <c r="L267" s="3"/>
      <c r="M267" s="3"/>
    </row>
    <row r="268" spans="2:13">
      <c r="B268" s="26"/>
      <c r="C268" s="7"/>
      <c r="D268" s="8"/>
      <c r="E268" s="8"/>
      <c r="F268" s="8"/>
      <c r="G268" s="8"/>
      <c r="H268" s="8"/>
      <c r="I268" s="25"/>
      <c r="J268" s="8"/>
      <c r="K268" s="8"/>
      <c r="L268" s="3"/>
      <c r="M268" s="3"/>
    </row>
    <row r="269" spans="2:13">
      <c r="B269" s="26"/>
      <c r="C269" s="7"/>
      <c r="D269" s="8"/>
      <c r="E269" s="8"/>
      <c r="F269" s="8"/>
      <c r="G269" s="8"/>
      <c r="H269" s="8"/>
      <c r="I269" s="25"/>
      <c r="J269" s="8"/>
      <c r="K269" s="8"/>
      <c r="L269" s="3"/>
      <c r="M269" s="3"/>
    </row>
    <row r="270" spans="2:13">
      <c r="B270" s="26"/>
      <c r="C270" s="7"/>
      <c r="D270" s="8"/>
      <c r="E270" s="8"/>
      <c r="F270" s="8"/>
      <c r="G270" s="8"/>
      <c r="H270" s="8"/>
      <c r="I270" s="25"/>
      <c r="J270" s="8"/>
      <c r="K270" s="8"/>
      <c r="L270" s="3"/>
      <c r="M270" s="3"/>
    </row>
    <row r="271" spans="2:13">
      <c r="B271" s="26"/>
      <c r="C271" s="7"/>
      <c r="D271" s="8"/>
      <c r="E271" s="8"/>
      <c r="F271" s="8"/>
      <c r="G271" s="8"/>
      <c r="H271" s="8"/>
      <c r="I271" s="25"/>
      <c r="J271" s="8"/>
      <c r="K271" s="8"/>
      <c r="L271" s="3"/>
      <c r="M271" s="3"/>
    </row>
    <row r="272" spans="2:13">
      <c r="B272" s="26"/>
      <c r="C272" s="7"/>
      <c r="D272" s="8"/>
      <c r="E272" s="8"/>
      <c r="F272" s="8"/>
      <c r="G272" s="8"/>
      <c r="H272" s="8"/>
      <c r="I272" s="25"/>
      <c r="J272" s="8"/>
      <c r="K272" s="8"/>
      <c r="L272" s="3"/>
      <c r="M272" s="3"/>
    </row>
    <row r="273" spans="2:13">
      <c r="B273" s="26"/>
      <c r="C273" s="7"/>
      <c r="D273" s="8"/>
      <c r="E273" s="8"/>
      <c r="F273" s="8"/>
      <c r="G273" s="8"/>
      <c r="H273" s="8"/>
      <c r="I273" s="25"/>
      <c r="J273" s="8"/>
      <c r="K273" s="8"/>
      <c r="L273" s="3"/>
      <c r="M273" s="3"/>
    </row>
    <row r="274" spans="2:13">
      <c r="B274" s="26"/>
      <c r="C274" s="7"/>
      <c r="D274" s="8"/>
      <c r="E274" s="8"/>
      <c r="F274" s="8"/>
      <c r="G274" s="8"/>
      <c r="H274" s="8"/>
      <c r="I274" s="25"/>
      <c r="J274" s="8"/>
      <c r="K274" s="8"/>
      <c r="L274" s="3"/>
      <c r="M274" s="3"/>
    </row>
    <row r="275" spans="2:13">
      <c r="B275" s="3"/>
      <c r="C275" s="7"/>
      <c r="D275" s="8"/>
      <c r="E275" s="8"/>
      <c r="F275" s="8"/>
      <c r="G275" s="8"/>
      <c r="H275" s="8"/>
      <c r="I275" s="8"/>
      <c r="J275" s="8"/>
      <c r="K275" s="8"/>
      <c r="L275" s="3"/>
      <c r="M275" s="3"/>
    </row>
    <row r="276" spans="2:13">
      <c r="B276" s="3"/>
      <c r="C276" s="7"/>
      <c r="D276" s="8"/>
      <c r="E276" s="8"/>
      <c r="F276" s="8"/>
      <c r="G276" s="8"/>
      <c r="H276" s="8"/>
      <c r="I276" s="8"/>
      <c r="J276" s="8"/>
      <c r="K276" s="8"/>
      <c r="L276" s="3"/>
      <c r="M276" s="3"/>
    </row>
    <row r="277" spans="2:13">
      <c r="B277" s="3"/>
      <c r="C277" s="7"/>
      <c r="D277" s="8"/>
      <c r="E277" s="8"/>
      <c r="F277" s="8"/>
      <c r="G277" s="8"/>
      <c r="H277" s="8"/>
      <c r="I277" s="8"/>
      <c r="J277" s="8"/>
      <c r="K277" s="8"/>
      <c r="L277" s="3"/>
      <c r="M277" s="3"/>
    </row>
  </sheetData>
  <phoneticPr fontId="1"/>
  <hyperlinks>
    <hyperlink ref="M2" r:id="rId1" xr:uid="{666F91D1-9CCF-AA49-9965-C1E503B9F388}"/>
    <hyperlink ref="M3" r:id="rId2" xr:uid="{6DA8A023-A73E-4842-A9F1-58FAF6ABDB90}"/>
    <hyperlink ref="M4" r:id="rId3" xr:uid="{95F809A4-8F4B-DC45-9DA7-EFBBDAD7FFF8}"/>
    <hyperlink ref="M5" r:id="rId4" xr:uid="{BDBBF281-793C-854B-B418-A417F0CA8F5F}"/>
    <hyperlink ref="M6" r:id="rId5" xr:uid="{545FF352-83EC-C347-AD2D-9FA2D62BB03A}"/>
    <hyperlink ref="M8" r:id="rId6" xr:uid="{9F48B38A-985C-DF47-BAE5-1349E47DB9E5}"/>
    <hyperlink ref="M10" r:id="rId7" xr:uid="{F33DAB10-900D-804B-98B9-13074170B766}"/>
    <hyperlink ref="M11" r:id="rId8" xr:uid="{4B590847-B4B6-044F-A87B-89AC4D0E297E}"/>
    <hyperlink ref="M12" r:id="rId9" xr:uid="{D92CAC59-C300-EE49-AA97-CFEC03ED8087}"/>
    <hyperlink ref="M13" r:id="rId10" xr:uid="{1EE3F5AD-4D71-FC4C-A9E6-0F20253484E8}"/>
    <hyperlink ref="M14" r:id="rId11" xr:uid="{96EB8BAF-B3C2-484F-B81A-7DD97B2A89F9}"/>
    <hyperlink ref="M15" r:id="rId12" xr:uid="{298FB04A-6388-DC40-8CE1-00576B0F708A}"/>
    <hyperlink ref="M17" r:id="rId13" location="firms-shapefile" xr:uid="{92AD4D56-7552-C746-8004-650CEF0CD99F}"/>
    <hyperlink ref="M16" r:id="rId14" xr:uid="{71F15581-1046-6A4C-86CB-42E7F2B8490A}"/>
    <hyperlink ref="M7" r:id="rId15" xr:uid="{A4253A51-E066-D24C-9574-FC0012595A4F}"/>
    <hyperlink ref="M18" r:id="rId16" location="/dataQueryMain?modelName=1&amp;language=false&amp;code=2" display="http://www.cnsageo.com/ - /dataQueryMain?modelName=1&amp;language=false&amp;code=2" xr:uid="{37030351-F78A-D34D-BD0F-0B97457210A0}"/>
    <hyperlink ref="M19" r:id="rId17" xr:uid="{98184D19-10C1-4E4E-9E70-421D1690838C}"/>
    <hyperlink ref="M20" r:id="rId18" xr:uid="{FF78BE3E-6C45-BB42-A45C-C4062C984B10}"/>
    <hyperlink ref="M21" r:id="rId19" xr:uid="{413493DB-6BEB-BC40-8533-960A5C8C8778}"/>
    <hyperlink ref="M22" r:id="rId20" xr:uid="{0ACFFE6E-2D2B-B940-8086-0E5330225649}"/>
    <hyperlink ref="M23" r:id="rId21" xr:uid="{28F58479-3643-BE41-BB5C-038453CC54B5}"/>
    <hyperlink ref="M24" r:id="rId22" xr:uid="{882340CA-8C66-8B4C-9D2C-61E64B6A215D}"/>
    <hyperlink ref="M25" r:id="rId23" xr:uid="{835D85D1-5260-8F43-BCAF-B52CB11B5422}"/>
    <hyperlink ref="M26" r:id="rId24" xr:uid="{97552F99-AB0F-1044-AA07-21921B2A1886}"/>
    <hyperlink ref="M29" r:id="rId25" xr:uid="{9020AC81-A6D0-D14F-B3A3-DFBB1BA88F98}"/>
    <hyperlink ref="M30" r:id="rId26" xr:uid="{DFE78F88-95C3-F147-A9B5-5762C4F91869}"/>
    <hyperlink ref="M31" r:id="rId27" xr:uid="{1DC76966-5F59-DC46-B8BC-5B30E7EAE014}"/>
    <hyperlink ref="M32" r:id="rId28" xr:uid="{EC49E1C2-2AFC-F948-B258-C97D2217AAC6}"/>
    <hyperlink ref="M33" r:id="rId29" xr:uid="{4C9FDDEF-47CC-7840-9C31-B10DE947C7A0}"/>
    <hyperlink ref="M34" r:id="rId30" xr:uid="{A252BB1E-27E3-044D-8471-C065EF6990C6}"/>
    <hyperlink ref="M35" r:id="rId31" xr:uid="{1156EC71-190F-C34B-85B8-6420C73F22A4}"/>
    <hyperlink ref="M36" r:id="rId32" xr:uid="{327604E7-21A3-0E40-9816-5E5A8E71CF53}"/>
    <hyperlink ref="M37" r:id="rId33" xr:uid="{1E74138E-04EF-864A-8A3C-AD9F96A91152}"/>
    <hyperlink ref="M38" r:id="rId34" xr:uid="{F6AF4CEA-1E73-4A48-999E-BD04AB37AB25}"/>
    <hyperlink ref="M39" r:id="rId35" xr:uid="{B6EC2813-32A9-704D-85DB-17F698E120C7}"/>
    <hyperlink ref="M40" r:id="rId36" xr:uid="{26DFB78C-33E3-CF4F-AF08-21AF0AFBC597}"/>
    <hyperlink ref="M41" r:id="rId37" xr:uid="{923C7159-5A26-4E43-BB7E-4584DF289828}"/>
    <hyperlink ref="M42" r:id="rId38" xr:uid="{CB308AE2-85EB-794C-A246-502202A9DC00}"/>
    <hyperlink ref="M43" r:id="rId39" xr:uid="{2B744D8B-A63A-2C45-886D-68C82767CD97}"/>
    <hyperlink ref="M44" r:id="rId40" xr:uid="{2BDA3672-236C-EA44-9D25-22BD3E926212}"/>
    <hyperlink ref="M45" r:id="rId41" xr:uid="{0F140BE7-5013-B043-9C40-D2C578C15774}"/>
    <hyperlink ref="M46" r:id="rId42" xr:uid="{35B7F05C-6747-394A-A3F9-ED4E9B6052C7}"/>
    <hyperlink ref="M47" r:id="rId43" xr:uid="{73AFC8E8-16CF-AD46-9B9C-0787A098A50E}"/>
    <hyperlink ref="M48" r:id="rId44" xr:uid="{0B7AACBC-17E7-AB43-82CA-530B65953819}"/>
    <hyperlink ref="M49" r:id="rId45" xr:uid="{05BD98FA-8350-3646-A9D6-6124ABF52572}"/>
    <hyperlink ref="M50" r:id="rId46" xr:uid="{72F11A79-C22C-DD41-910B-EE62BA58D52D}"/>
    <hyperlink ref="M51" r:id="rId47" xr:uid="{37D47444-8C9E-FB4E-B62C-4AEDE8880FFE}"/>
    <hyperlink ref="M52" r:id="rId48" xr:uid="{F65B90DE-2027-5B4D-9856-2784A2B5FBDC}"/>
    <hyperlink ref="M53" r:id="rId49" xr:uid="{C8B5215B-65B9-2843-A3B9-22A6D0967209}"/>
    <hyperlink ref="M54" r:id="rId50" xr:uid="{C32EC2AA-111A-A74E-9188-8B2C0A2C7B0A}"/>
    <hyperlink ref="M55" r:id="rId51" xr:uid="{2FB25892-D665-EC4D-861F-13A0A94FD337}"/>
    <hyperlink ref="M56" r:id="rId52" xr:uid="{F1E754C0-1962-A74E-BA95-6822FA468ADA}"/>
    <hyperlink ref="M57" r:id="rId53" xr:uid="{797122DC-9D9A-6E41-A724-ECB0E88F98D5}"/>
    <hyperlink ref="M58" r:id="rId54" xr:uid="{857B30D9-B6B1-AE4C-B6B2-115B30075EDB}"/>
    <hyperlink ref="M59" r:id="rId55" xr:uid="{4EAF5C4B-5F57-4347-A1CE-10F336F24C5C}"/>
    <hyperlink ref="M60" r:id="rId56" xr:uid="{E03DE257-BAA6-E34E-867C-812E4278F6C4}"/>
    <hyperlink ref="M61" r:id="rId57" xr:uid="{8BE7D1E6-3FA2-8445-83B4-644E25CAE381}"/>
    <hyperlink ref="M62" r:id="rId58" xr:uid="{03917343-ECF3-FC40-8F9B-2A592D76049A}"/>
    <hyperlink ref="M63" r:id="rId59" xr:uid="{E3775055-0D24-6146-91E1-880815AF4755}"/>
    <hyperlink ref="M64" r:id="rId60" xr:uid="{E97F3FB2-0552-8A4B-B104-2995F0027D01}"/>
    <hyperlink ref="M65" r:id="rId61" xr:uid="{77B8A267-09F6-9440-8D7A-6BC5958A5AF4}"/>
    <hyperlink ref="M66" r:id="rId62" xr:uid="{1B246980-537B-474C-911E-8D58BFA090E4}"/>
    <hyperlink ref="M67" r:id="rId63" xr:uid="{AE9E4172-27C2-5F4C-B1DA-AB13DC183CC6}"/>
    <hyperlink ref="M68" r:id="rId64" xr:uid="{8AE0F5D0-104D-BC40-8D71-F55DA1CBCE93}"/>
    <hyperlink ref="M69" r:id="rId65" xr:uid="{14C59BC9-266F-1448-A257-6011ABA07792}"/>
    <hyperlink ref="M70" r:id="rId66" xr:uid="{D5EECD8D-5A40-F44E-ABFE-DF3FBF7FC36E}"/>
    <hyperlink ref="M71" r:id="rId67" xr:uid="{12F72C04-7B06-984B-9A95-D99BE9BD0746}"/>
    <hyperlink ref="M72" r:id="rId68" xr:uid="{93BC5258-0AC5-3144-A7B7-C877ECA91CEE}"/>
    <hyperlink ref="M73" r:id="rId69" xr:uid="{5093762A-D64F-7147-873E-8E959FEBEE50}"/>
    <hyperlink ref="M74" r:id="rId70" xr:uid="{EE1C7ABB-F008-B049-B9B4-5060EB303C8C}"/>
    <hyperlink ref="M75" r:id="rId71" xr:uid="{D89E65FF-5520-E44E-B12D-D1C40022BB8B}"/>
    <hyperlink ref="M76" r:id="rId72" xr:uid="{287F2121-7724-4E48-A27A-A05D4EDFECFF}"/>
    <hyperlink ref="M77" r:id="rId73" xr:uid="{13CCD9AB-FF8C-A644-953D-E3223D2EA4ED}"/>
    <hyperlink ref="M78" r:id="rId74" xr:uid="{9727A656-56D6-974B-B86F-402435AD191F}"/>
    <hyperlink ref="M79" r:id="rId75" xr:uid="{6340AEB5-6266-2744-8F58-0846F56482EB}"/>
    <hyperlink ref="M80" r:id="rId76" xr:uid="{622DDE81-D4C2-4A4D-9EDE-4D28CCBCE075}"/>
    <hyperlink ref="M81" r:id="rId77" xr:uid="{A05411A5-F612-7848-AD5A-067373C84AF8}"/>
    <hyperlink ref="M82" r:id="rId78" xr:uid="{2B172FCC-4314-0E4F-B565-870D9C5D046F}"/>
    <hyperlink ref="M83" r:id="rId79" xr:uid="{5602C809-902A-B344-82D3-37F2D12F2C67}"/>
    <hyperlink ref="M84" r:id="rId80" xr:uid="{44F8DFDD-51F7-494C-A8CE-702F145DDC3B}"/>
    <hyperlink ref="M85" r:id="rId81" xr:uid="{B6CE45F6-0EA5-1640-B4DD-6C7104D575CB}"/>
    <hyperlink ref="M86" r:id="rId82" xr:uid="{8CF20D57-9725-3A4E-9978-4DE765F53E36}"/>
    <hyperlink ref="M87" r:id="rId83" xr:uid="{90C3A5E8-F501-D542-B6C5-B7D46D1437D2}"/>
    <hyperlink ref="M88" r:id="rId84" xr:uid="{9894D4C0-1EF1-E94F-BF2E-00C674FA33D7}"/>
    <hyperlink ref="M89" r:id="rId85" xr:uid="{9EB789EA-F447-8640-9DA7-B30FEF469ECC}"/>
    <hyperlink ref="M90" r:id="rId86" xr:uid="{85AB0B4F-41F1-BF49-AF69-EE5BBEDD8BE8}"/>
    <hyperlink ref="M91" r:id="rId87" xr:uid="{12882A5C-7641-454F-9596-17B04A6B1D68}"/>
    <hyperlink ref="M92" r:id="rId88" xr:uid="{1878A940-AA5C-324E-BFF4-52A3AA51AB79}"/>
    <hyperlink ref="M93" r:id="rId89" xr:uid="{9237150D-7D34-CF4A-9A06-1F87155C6AD1}"/>
    <hyperlink ref="M95" r:id="rId90" xr:uid="{805794FF-5376-6742-832C-18AFEE4ED635}"/>
    <hyperlink ref="M96" r:id="rId91" xr:uid="{C9C33577-8E87-A641-BFCC-3836B0211FF4}"/>
    <hyperlink ref="M97" r:id="rId92" xr:uid="{B7CF8A36-8BD6-4146-AE1A-743AFAED54B0}"/>
    <hyperlink ref="M98" r:id="rId93" xr:uid="{DD46B172-B4E3-DF43-A4BA-E2C153D27EAD}"/>
    <hyperlink ref="M100" r:id="rId94" xr:uid="{0AD1E9CB-E524-474C-8000-DCE16B07C782}"/>
    <hyperlink ref="M99" r:id="rId95" xr:uid="{0425FE9F-C061-EF42-B949-251887B56269}"/>
    <hyperlink ref="M102" r:id="rId96" xr:uid="{B661B2CE-7CFC-EC41-907B-BDBDB79A6E61}"/>
    <hyperlink ref="M103" r:id="rId97" xr:uid="{C989777E-6826-D14D-ADD6-2AEE05BC7919}"/>
    <hyperlink ref="M9" r:id="rId98" xr:uid="{EA58CEA9-6EEB-6B43-9243-CC84166D6829}"/>
    <hyperlink ref="M104" r:id="rId99" xr:uid="{68DE6830-87C1-8547-9DEA-B3CD0006D6E8}"/>
    <hyperlink ref="M105" r:id="rId100" xr:uid="{372CE346-461A-9B48-A57B-53175D7750EA}"/>
    <hyperlink ref="M106" r:id="rId101" xr:uid="{092A3BFC-5064-7645-A7AE-FCFE616A9EE2}"/>
    <hyperlink ref="M107" r:id="rId102" xr:uid="{4411CABC-318F-424C-B7E1-BCADB0F02BB8}"/>
    <hyperlink ref="M108" r:id="rId103" xr:uid="{345FC7D5-5423-D64C-BBB2-0EBACC62A7B1}"/>
    <hyperlink ref="M109" r:id="rId104" xr:uid="{AD0E6645-BE64-F242-8DED-7721ED1CA6EF}"/>
    <hyperlink ref="M110" r:id="rId105" xr:uid="{058C0693-3A99-DD4D-A722-C38375AA6C8C}"/>
    <hyperlink ref="M111" r:id="rId106" xr:uid="{0F0829A9-CB48-514A-96A6-31ABDB1FCC82}"/>
    <hyperlink ref="M112" r:id="rId107" xr:uid="{8557C7F5-CE0D-BB41-84B5-D7DE8A2ED855}"/>
    <hyperlink ref="M113" r:id="rId108" xr:uid="{823ED654-4638-8844-AD75-9334C77C72B7}"/>
    <hyperlink ref="M114" r:id="rId109" xr:uid="{7F0A7A7F-1D2F-FE41-8EE6-AE03C238A22D}"/>
    <hyperlink ref="M115" r:id="rId110" xr:uid="{BC42B64D-2C42-0A4C-AE3D-0A99900B95E4}"/>
    <hyperlink ref="M116" r:id="rId111" xr:uid="{7ABCFC68-0D1A-DB4B-BFFC-ADB7B497F5AD}"/>
    <hyperlink ref="M117" r:id="rId112" xr:uid="{F57D0D1E-FD12-AE4D-910B-28286D97926C}"/>
    <hyperlink ref="M101" r:id="rId113" xr:uid="{30E97CB9-79D8-5848-8C3E-88F7CF6B370B}"/>
    <hyperlink ref="M118" r:id="rId114" xr:uid="{38A818A7-6028-AF47-8BAC-DBD6DDF2E147}"/>
    <hyperlink ref="M119" r:id="rId115" xr:uid="{8F2D49B2-43ED-E348-B4C7-0B0A877C78A9}"/>
    <hyperlink ref="M120" r:id="rId116" xr:uid="{07EFE391-C394-9D48-ADC7-52E32B5F6175}"/>
    <hyperlink ref="M121:M126" r:id="rId117" display="https://gportal.jaxa.jp/gpr/search?tab=1" xr:uid="{53454B75-6C73-C94D-86EB-AEB898A093F6}"/>
    <hyperlink ref="M128" r:id="rId118" xr:uid="{9F592536-7B1A-4B4A-98B8-6033F831A789}"/>
    <hyperlink ref="M129" r:id="rId119" xr:uid="{F1676B83-A900-DA42-AA28-486DA08C9712}"/>
    <hyperlink ref="M130" r:id="rId120" xr:uid="{AAB118C2-51F8-8E4B-A335-7E1E06CBCE48}"/>
    <hyperlink ref="M131" r:id="rId121" xr:uid="{B1444C11-7E33-6743-A674-FA73822AD861}"/>
    <hyperlink ref="M132" r:id="rId122" xr:uid="{157B6885-38D1-064B-941B-6B195817537A}"/>
    <hyperlink ref="M133" r:id="rId123" xr:uid="{49BAA347-CE97-DE4D-9AF1-714414E8BC29}"/>
    <hyperlink ref="M134" r:id="rId124" xr:uid="{17F1E3FF-7A4A-A845-92CC-33760A762444}"/>
    <hyperlink ref="M135" r:id="rId125" xr:uid="{E9D5ECE0-9B98-5743-8E1E-333DC4DA2CFE}"/>
    <hyperlink ref="M136" r:id="rId126" xr:uid="{07629232-0C30-2A44-8503-2875BC0E89CE}"/>
    <hyperlink ref="M137" r:id="rId127" xr:uid="{5428D677-36BE-A44A-AD75-730CBAB0018D}"/>
    <hyperlink ref="M138" r:id="rId128" xr:uid="{B759259D-7D12-B04F-9E0A-8328B68A8310}"/>
    <hyperlink ref="M139" r:id="rId129" xr:uid="{D0CF324C-F5AB-8441-A583-C818877D6A80}"/>
    <hyperlink ref="M140" r:id="rId130" xr:uid="{CFCC13F9-4A24-9943-9ABF-41B7C672BC5D}"/>
    <hyperlink ref="M141" r:id="rId131" xr:uid="{26883C5A-E1D2-2F42-93F4-6666CC25ED17}"/>
    <hyperlink ref="M142" r:id="rId132" xr:uid="{DA834C54-EDF4-254A-9B61-523C92402A5A}"/>
    <hyperlink ref="M143" r:id="rId133" xr:uid="{975C3A41-451B-DD42-8A9E-663D92F3F43D}"/>
    <hyperlink ref="M144" r:id="rId134" xr:uid="{CD2A8164-AE3B-8C4E-9F8E-0A6DD5120158}"/>
    <hyperlink ref="M145" r:id="rId135" xr:uid="{E3EAB23F-5B95-664D-BBCC-26BC4ECB495A}"/>
    <hyperlink ref="M146" r:id="rId136" xr:uid="{DB075CBB-50D4-434D-AE26-F5EF772C6F4D}"/>
    <hyperlink ref="M147" r:id="rId137" xr:uid="{3D44151F-4C94-684A-972C-00A60B69125C}"/>
    <hyperlink ref="M148" r:id="rId138" xr:uid="{E964CC02-C8F1-124B-8062-DD16E8A7C37D}"/>
    <hyperlink ref="M149" r:id="rId139" xr:uid="{D99C1C61-7DD4-AB4C-9BAB-5937C5E91316}"/>
    <hyperlink ref="M150" r:id="rId140" xr:uid="{E1F20436-CAD3-3045-98E4-66CACC6F6ABA}"/>
    <hyperlink ref="M151" r:id="rId141" xr:uid="{17D65D1E-33B0-9843-B5D9-AF9308D68251}"/>
    <hyperlink ref="M152" r:id="rId142" xr:uid="{9A91E717-70BE-2D49-81E7-E8149E1522C7}"/>
    <hyperlink ref="M153" r:id="rId143" xr:uid="{2253A247-E04A-F541-BA14-749F7A338C56}"/>
    <hyperlink ref="M154" r:id="rId144" xr:uid="{0C29BAEC-C603-E645-A1AA-EFB5EF088732}"/>
    <hyperlink ref="M27" r:id="rId145" xr:uid="{78E7C531-FD3A-FD4C-A85F-BD8FA56EF058}"/>
    <hyperlink ref="M28" r:id="rId146" xr:uid="{DB3BCCED-D2FE-ED42-884A-FE87F98DB134}"/>
    <hyperlink ref="M155" r:id="rId147" xr:uid="{9898781B-B744-5A4C-B11C-203783F6C4DB}"/>
    <hyperlink ref="M156" r:id="rId148" xr:uid="{C92DBE63-C7B4-0649-B7BE-FABD8A2100A5}"/>
    <hyperlink ref="M94" r:id="rId149" location="description" xr:uid="{36D63E7B-9119-0645-BABB-BE95CCDC55FD}"/>
    <hyperlink ref="M157" r:id="rId150" xr:uid="{080EC89B-68D2-9F49-AB40-FB6A10355592}"/>
    <hyperlink ref="M158" r:id="rId151" xr:uid="{61768C5B-58CF-8144-A655-7ED74BE68847}"/>
    <hyperlink ref="M159" r:id="rId152" xr:uid="{D278FFFA-23CC-5A4B-8439-CDB9BD929450}"/>
    <hyperlink ref="M160" r:id="rId153" xr:uid="{EE624002-8757-A948-B277-0970C8D38E26}"/>
    <hyperlink ref="M161" r:id="rId154" xr:uid="{51DB484B-1A0F-5849-ACAC-8B4E896589E8}"/>
    <hyperlink ref="M162" r:id="rId155" xr:uid="{8470A5AC-9895-B046-8078-8C01AF0E6F4B}"/>
    <hyperlink ref="M163" r:id="rId156" xr:uid="{4318DD34-AC96-C94A-B6E7-4F7AFDFD217C}"/>
    <hyperlink ref="M164" r:id="rId157" xr:uid="{5CC73548-38D1-8B47-9559-C2E5A9EE0476}"/>
    <hyperlink ref="M165" r:id="rId158" xr:uid="{80A8ADD0-4A97-214E-8BE1-9E42E6CB6232}"/>
    <hyperlink ref="M166" r:id="rId159" xr:uid="{13C605BF-A9EB-B048-B756-1A7C4BCADD14}"/>
    <hyperlink ref="M167" r:id="rId160" xr:uid="{31F87F0F-5763-CF48-A1E3-1EE950A1D10D}"/>
    <hyperlink ref="M168" r:id="rId161" xr:uid="{CCD18C97-A32A-9846-876F-6D45D21178B3}"/>
    <hyperlink ref="M169" r:id="rId162" xr:uid="{98815795-2D47-8741-9E03-90FFC7A1DCDD}"/>
    <hyperlink ref="M170" r:id="rId163" xr:uid="{DA2920D3-6E54-9A4A-8F2F-0C73EC79DCD1}"/>
    <hyperlink ref="M171" r:id="rId164" xr:uid="{2CB8D2B0-03F1-3B4E-8EAE-7302A6DF27B6}"/>
    <hyperlink ref="M172" r:id="rId165" xr:uid="{6D46C9D2-D2E5-C948-AFA4-5A63A2BB2B26}"/>
    <hyperlink ref="M173" r:id="rId166" xr:uid="{A2B23311-F68B-624F-919A-C274E64C80BB}"/>
    <hyperlink ref="M174" r:id="rId167" xr:uid="{7AD6D1E6-E8E9-B14F-8F04-0036748C55A2}"/>
    <hyperlink ref="M175" r:id="rId168" xr:uid="{6F6C1F42-AD90-DE42-AC46-7CC2481B2C75}"/>
    <hyperlink ref="M176" r:id="rId169" xr:uid="{37161723-D2EC-ED43-93A4-407758E72E35}"/>
    <hyperlink ref="M177" r:id="rId170" xr:uid="{39B089E4-EBD1-6842-84D2-A125F4EEFE94}"/>
    <hyperlink ref="M178" r:id="rId171" xr:uid="{B2A502C9-4D86-7942-9E67-91F6405274F8}"/>
    <hyperlink ref="M179" r:id="rId172" xr:uid="{D275AD0C-C7C2-E347-9547-C94CE30A80C7}"/>
    <hyperlink ref="M180" r:id="rId173" xr:uid="{3C83B0B8-E73B-664C-BD72-F07BA7A255B0}"/>
    <hyperlink ref="M181" r:id="rId174" xr:uid="{AA2B1DC4-B1BC-5746-98A5-9B01301DAF00}"/>
    <hyperlink ref="M182" r:id="rId175" xr:uid="{B97935E0-0CFF-8841-BFFA-4A6478721BB8}"/>
    <hyperlink ref="M183" r:id="rId176" xr:uid="{789C15CB-4419-7F4E-BB35-DDFD6594F730}"/>
    <hyperlink ref="M184" r:id="rId177" xr:uid="{CC55E8A3-0587-9C4E-952D-6D5CA8B9A90F}"/>
    <hyperlink ref="M185" r:id="rId178" xr:uid="{DF94A536-3F8D-3C4E-A302-CD10DC0126D2}"/>
  </hyperlinks>
  <pageMargins left="0.7" right="0.7" top="0.75" bottom="0.75" header="0.3" footer="0.3"/>
  <tableParts count="1">
    <tablePart r:id="rId17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072A0-4E5B-0443-805C-09EBC29198B7}">
  <dimension ref="B2:D23"/>
  <sheetViews>
    <sheetView workbookViewId="0">
      <selection activeCell="F21" sqref="F21"/>
    </sheetView>
  </sheetViews>
  <sheetFormatPr baseColWidth="10" defaultRowHeight="20"/>
  <sheetData>
    <row r="2" spans="2:4">
      <c r="B2" t="s">
        <v>519</v>
      </c>
      <c r="C2">
        <v>30</v>
      </c>
      <c r="D2" t="s">
        <v>520</v>
      </c>
    </row>
    <row r="3" spans="2:4">
      <c r="B3" t="s">
        <v>521</v>
      </c>
      <c r="C3">
        <v>100000</v>
      </c>
      <c r="D3" t="s">
        <v>520</v>
      </c>
    </row>
    <row r="5" spans="2:4">
      <c r="B5" t="s">
        <v>236</v>
      </c>
    </row>
    <row r="6" spans="2:4">
      <c r="B6" t="s">
        <v>237</v>
      </c>
    </row>
    <row r="7" spans="2:4">
      <c r="B7" t="s">
        <v>458</v>
      </c>
      <c r="C7" t="s">
        <v>459</v>
      </c>
    </row>
    <row r="8" spans="2:4">
      <c r="B8" t="s">
        <v>460</v>
      </c>
      <c r="C8" t="s">
        <v>461</v>
      </c>
    </row>
    <row r="9" spans="2:4">
      <c r="B9" t="s">
        <v>462</v>
      </c>
      <c r="C9" t="s">
        <v>463</v>
      </c>
    </row>
    <row r="10" spans="2:4">
      <c r="B10" t="s">
        <v>464</v>
      </c>
      <c r="C10" t="s">
        <v>465</v>
      </c>
    </row>
    <row r="11" spans="2:4">
      <c r="B11" t="s">
        <v>466</v>
      </c>
      <c r="C11" t="s">
        <v>467</v>
      </c>
    </row>
    <row r="12" spans="2:4">
      <c r="B12" t="s">
        <v>468</v>
      </c>
      <c r="C12" t="s">
        <v>469</v>
      </c>
    </row>
    <row r="13" spans="2:4">
      <c r="B13" t="s">
        <v>470</v>
      </c>
      <c r="C13" t="s">
        <v>471</v>
      </c>
    </row>
    <row r="16" spans="2:4">
      <c r="B16" t="s">
        <v>472</v>
      </c>
    </row>
    <row r="20" spans="2:2">
      <c r="B20" t="s">
        <v>21</v>
      </c>
    </row>
    <row r="21" spans="2:2">
      <c r="B21" s="1" t="s">
        <v>22</v>
      </c>
    </row>
    <row r="22" spans="2:2">
      <c r="B22" t="s">
        <v>369</v>
      </c>
    </row>
    <row r="23" spans="2:2">
      <c r="B23" s="1" t="s">
        <v>436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database</vt:lpstr>
      <vt:lpstr>footnote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2020-03-30T07:26:23Z</dcterms:created>
  <dcterms:modified xsi:type="dcterms:W3CDTF">2021-02-12T13:03:32Z</dcterms:modified>
</cp:coreProperties>
</file>